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updateLinks="never" codeName="ThisWorkbook" defaultThemeVersion="124226"/>
  <mc:AlternateContent xmlns:mc="http://schemas.openxmlformats.org/markup-compatibility/2006">
    <mc:Choice Requires="x15">
      <x15ac:absPath xmlns:x15ac="http://schemas.microsoft.com/office/spreadsheetml/2010/11/ac" url="\\ntnx-nutanixfiles-1\健康ほけん課\健康ほけん課\5地域包括ケア推進係\★総合事業\02 処遇改善加算\03実績報告\R7年度分\報告様式\"/>
    </mc:Choice>
  </mc:AlternateContent>
  <xr:revisionPtr revIDLastSave="0" documentId="8_{38E24A94-03CB-4A6E-9CD7-148CB56CFD31}" xr6:coauthVersionLast="47" xr6:coauthVersionMax="47" xr10:uidLastSave="{00000000-0000-0000-0000-000000000000}"/>
  <bookViews>
    <workbookView xWindow="-110" yWindow="-110" windowWidth="19420" windowHeight="1150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<sst xmlns="http://schemas.openxmlformats.org/spreadsheetml/2006/main" count="4320" uniqueCount="2204">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</sst>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37629" y="68135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63725"/>
          <a:ext cx="874926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73889" y="35125526"/>
              <a:ext cx="17479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73889" y="36301947"/>
              <a:ext cx="17479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73889" y="35125526"/>
              <a:ext cx="17479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73889" y="16496632"/>
              <a:ext cx="17479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73889" y="19076737"/>
              <a:ext cx="174793" cy="33909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6732" y="21817263"/>
              <a:ext cx="168107" cy="2673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67732" y="21362737"/>
              <a:ext cx="168107" cy="7218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67732" y="21362737"/>
              <a:ext cx="168107" cy="721895"/>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146050</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19050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12700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31750</xdr:rowOff>
        </xdr:from>
        <xdr:to>
          <xdr:col>2</xdr:col>
          <xdr:colOff>57150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133350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59450" y="264167"/>
          <a:ext cx="6897242" cy="2860164"/>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73889" y="31230202"/>
              <a:ext cx="170983" cy="37750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73889" y="34757895"/>
              <a:ext cx="170983" cy="2473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222250</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12700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12700</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222250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12700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184150</xdr:colOff>
          <xdr:row>137</xdr:row>
          <xdr:rowOff>12700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12700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203200</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597594" y="437086"/>
          <a:ext cx="6104965" cy="12083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49999999999999" customHeight="1"/>
  <cols>
    <col min="1" max="1" width="4.6328125" customWidth="1"/>
    <col min="2" max="2" width="11" customWidth="1"/>
    <col min="3" max="12" width="2.6328125" style="508" customWidth="1"/>
    <col min="13" max="17" width="2.7265625" style="166" customWidth="1"/>
    <col min="18" max="22" width="2.6328125" style="166" customWidth="1"/>
    <col min="23" max="23" width="14.08984375" style="166" customWidth="1"/>
    <col min="24" max="24" width="25" style="166" customWidth="1"/>
    <col min="25" max="25" width="30.7265625" style="166" customWidth="1"/>
    <col min="26" max="26" width="8.6328125" customWidth="1"/>
    <col min="27" max="27" width="9.08984375" customWidth="1"/>
    <col min="28" max="28" width="7.6328125" customWidth="1"/>
    <col min="29" max="29" width="9" hidden="1" customWidth="1"/>
  </cols>
  <sheetData>
    <row r="1" spans="1:29" ht="20.149999999999999" customHeight="1">
      <c r="A1" s="385" t="s">
        <v>2201</v>
      </c>
      <c r="C1"/>
      <c r="D1"/>
      <c r="E1"/>
      <c r="F1"/>
      <c r="G1"/>
      <c r="H1"/>
      <c r="I1"/>
      <c r="J1"/>
      <c r="K1"/>
      <c r="L1"/>
      <c r="M1"/>
      <c r="N1"/>
      <c r="O1"/>
      <c r="P1"/>
      <c r="Q1"/>
      <c r="R1"/>
      <c r="S1"/>
      <c r="T1"/>
      <c r="U1"/>
      <c r="V1"/>
      <c r="W1"/>
      <c r="X1"/>
      <c r="Y1"/>
      <c r="AC1" t="s">
        <v>0</v>
      </c>
    </row>
    <row r="2" spans="1:29" ht="24.65" customHeight="1">
      <c r="A2" s="386"/>
      <c r="C2"/>
      <c r="D2"/>
      <c r="E2"/>
      <c r="F2"/>
      <c r="G2"/>
      <c r="H2"/>
      <c r="I2"/>
      <c r="J2"/>
      <c r="K2"/>
      <c r="L2"/>
      <c r="M2"/>
      <c r="N2"/>
      <c r="O2"/>
      <c r="P2"/>
      <c r="Q2"/>
      <c r="R2"/>
      <c r="S2"/>
      <c r="T2"/>
      <c r="U2"/>
      <c r="V2"/>
      <c r="W2"/>
      <c r="X2"/>
      <c r="Y2"/>
    </row>
    <row r="3" spans="1:29" s="387" customFormat="1" ht="40.15" customHeight="1">
      <c r="A3" s="543" t="s">
        <v>2202</v>
      </c>
      <c r="B3" s="543"/>
      <c r="C3" s="543"/>
      <c r="D3" s="543"/>
      <c r="E3" s="543"/>
      <c r="F3" s="543"/>
      <c r="G3" s="543"/>
      <c r="H3" s="543"/>
      <c r="I3" s="543"/>
      <c r="J3" s="543"/>
      <c r="K3" s="543"/>
      <c r="L3" s="543"/>
      <c r="M3" s="543"/>
      <c r="N3" s="543"/>
      <c r="O3" s="543"/>
      <c r="P3" s="543"/>
      <c r="Q3" s="543"/>
      <c r="R3" s="543"/>
      <c r="S3" s="543"/>
      <c r="T3" s="543"/>
      <c r="U3" s="543"/>
      <c r="V3" s="543"/>
      <c r="W3" s="543"/>
      <c r="X3" s="543"/>
      <c r="Y3" s="543"/>
      <c r="Z3" s="543"/>
      <c r="AA3" s="543"/>
    </row>
    <row r="4" spans="1:29" s="387" customFormat="1" ht="30.75" customHeight="1">
      <c r="A4" s="544" t="s">
        <v>2135</v>
      </c>
      <c r="B4" s="544"/>
      <c r="C4" s="544"/>
      <c r="D4" s="544"/>
      <c r="E4" s="544"/>
      <c r="F4" s="544"/>
      <c r="G4" s="544"/>
      <c r="H4" s="544"/>
      <c r="I4" s="544"/>
      <c r="J4" s="544"/>
      <c r="K4" s="544"/>
      <c r="L4" s="544"/>
      <c r="M4" s="544"/>
      <c r="N4" s="544"/>
      <c r="O4" s="544"/>
      <c r="P4" s="544"/>
      <c r="Q4" s="544"/>
      <c r="R4" s="544"/>
      <c r="S4" s="544"/>
      <c r="T4" s="544"/>
      <c r="U4" s="544"/>
      <c r="V4" s="544"/>
      <c r="W4" s="544"/>
      <c r="X4" s="544"/>
      <c r="Y4" s="544"/>
      <c r="Z4" s="544"/>
      <c r="AA4" s="544"/>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542" t="s">
        <v>2105</v>
      </c>
      <c r="B6" s="542"/>
      <c r="C6" s="542"/>
      <c r="D6" s="542"/>
      <c r="E6" s="542"/>
      <c r="F6" s="542"/>
      <c r="G6" s="542"/>
      <c r="H6" s="542"/>
      <c r="I6" s="542"/>
      <c r="J6" s="542"/>
      <c r="K6" s="542"/>
      <c r="L6" s="542"/>
      <c r="M6" s="542"/>
      <c r="N6" s="542"/>
      <c r="O6" s="542"/>
      <c r="P6" s="542"/>
      <c r="Q6" s="542"/>
      <c r="R6" s="542"/>
      <c r="S6" s="542"/>
      <c r="T6" s="542"/>
      <c r="U6" s="542"/>
      <c r="V6" s="542"/>
      <c r="W6" s="542"/>
      <c r="X6" s="542"/>
      <c r="Y6" s="542"/>
      <c r="Z6" s="542"/>
      <c r="AA6" s="388"/>
    </row>
    <row r="7" spans="1:29" ht="20.149999999999999"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49999999999999"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49999999999999"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49999999999999"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49999999999999"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49999999999999"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5" customHeight="1">
      <c r="A14" s="543" t="s">
        <v>2187</v>
      </c>
      <c r="B14" s="543"/>
      <c r="C14" s="543"/>
      <c r="D14" s="543"/>
      <c r="E14" s="543"/>
      <c r="F14" s="543"/>
      <c r="G14" s="543"/>
      <c r="H14" s="543"/>
      <c r="I14" s="543"/>
      <c r="J14" s="543"/>
      <c r="K14" s="543"/>
      <c r="L14" s="543"/>
      <c r="M14" s="543"/>
      <c r="N14" s="543"/>
      <c r="O14" s="543"/>
      <c r="P14" s="543"/>
      <c r="Q14" s="543"/>
      <c r="R14" s="543"/>
      <c r="S14" s="543"/>
      <c r="T14" s="543"/>
      <c r="U14" s="543"/>
      <c r="V14" s="543"/>
      <c r="W14" s="543"/>
      <c r="X14" s="543"/>
      <c r="Y14" s="543"/>
      <c r="Z14" s="543"/>
      <c r="AA14" s="543"/>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49999999999999"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49999999999999" customHeight="1" thickBot="1">
      <c r="A18" s="250"/>
      <c r="B18" s="533" t="s">
        <v>2137</v>
      </c>
      <c r="C18" s="534"/>
      <c r="D18" s="534"/>
      <c r="E18" s="534"/>
      <c r="F18" s="535"/>
      <c r="G18" s="524"/>
      <c r="H18" s="525"/>
      <c r="I18" s="525"/>
      <c r="J18" s="525"/>
      <c r="K18" s="525"/>
      <c r="L18" s="525"/>
      <c r="M18" s="525"/>
      <c r="N18" s="525"/>
      <c r="O18" s="525"/>
      <c r="P18" s="526"/>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49999999999999"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49999999999999"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49999999999999" customHeight="1">
      <c r="A22" s="250"/>
      <c r="B22" s="391" t="s">
        <v>3</v>
      </c>
      <c r="C22" s="522" t="s">
        <v>4</v>
      </c>
      <c r="D22" s="522"/>
      <c r="E22" s="522"/>
      <c r="F22" s="522"/>
      <c r="G22" s="522"/>
      <c r="H22" s="522"/>
      <c r="I22" s="522"/>
      <c r="J22" s="522"/>
      <c r="K22" s="522"/>
      <c r="L22" s="523"/>
      <c r="M22" s="527"/>
      <c r="N22" s="528"/>
      <c r="O22" s="528"/>
      <c r="P22" s="528"/>
      <c r="Q22" s="528"/>
      <c r="R22" s="528"/>
      <c r="S22" s="528"/>
      <c r="T22" s="528"/>
      <c r="U22" s="528"/>
      <c r="V22" s="528"/>
      <c r="W22" s="529"/>
      <c r="X22" s="530"/>
      <c r="Y22" s="250"/>
      <c r="Z22" s="250"/>
      <c r="AA22" s="250"/>
    </row>
    <row r="23" spans="1:31" ht="20.149999999999999" customHeight="1" thickBot="1">
      <c r="A23" s="250"/>
      <c r="B23" s="392"/>
      <c r="C23" s="522" t="s">
        <v>5</v>
      </c>
      <c r="D23" s="522"/>
      <c r="E23" s="522"/>
      <c r="F23" s="522"/>
      <c r="G23" s="522"/>
      <c r="H23" s="522"/>
      <c r="I23" s="522"/>
      <c r="J23" s="522"/>
      <c r="K23" s="522"/>
      <c r="L23" s="523"/>
      <c r="M23" s="518"/>
      <c r="N23" s="519"/>
      <c r="O23" s="519"/>
      <c r="P23" s="519"/>
      <c r="Q23" s="519"/>
      <c r="R23" s="519"/>
      <c r="S23" s="519"/>
      <c r="T23" s="519"/>
      <c r="U23" s="539"/>
      <c r="V23" s="539"/>
      <c r="W23" s="540"/>
      <c r="X23" s="541"/>
      <c r="Y23" s="250"/>
      <c r="Z23" s="250"/>
      <c r="AA23" s="250"/>
      <c r="AC23" t="s">
        <v>6</v>
      </c>
    </row>
    <row r="24" spans="1:31" ht="20.149999999999999" customHeight="1" thickBot="1">
      <c r="A24" s="250"/>
      <c r="B24" s="391" t="s">
        <v>7</v>
      </c>
      <c r="C24" s="522" t="s">
        <v>8</v>
      </c>
      <c r="D24" s="522"/>
      <c r="E24" s="522"/>
      <c r="F24" s="522"/>
      <c r="G24" s="522"/>
      <c r="H24" s="522"/>
      <c r="I24" s="522"/>
      <c r="J24" s="522"/>
      <c r="K24" s="522"/>
      <c r="L24" s="523"/>
      <c r="M24" s="554"/>
      <c r="N24" s="555"/>
      <c r="O24" s="556"/>
      <c r="P24" s="393" t="s">
        <v>9</v>
      </c>
      <c r="Q24" s="557"/>
      <c r="R24" s="555"/>
      <c r="S24" s="555"/>
      <c r="T24" s="558"/>
      <c r="U24" s="394"/>
      <c r="V24" s="395"/>
      <c r="W24" s="395"/>
      <c r="X24" s="395"/>
      <c r="Y24" s="250"/>
      <c r="Z24" s="250"/>
      <c r="AA24" s="250"/>
      <c r="AC24" t="str">
        <f>CONCATENATE(M24,P24,Q24)</f>
        <v>－</v>
      </c>
    </row>
    <row r="25" spans="1:31" ht="20.149999999999999" customHeight="1">
      <c r="A25" s="250"/>
      <c r="B25" s="396"/>
      <c r="C25" s="522" t="s">
        <v>10</v>
      </c>
      <c r="D25" s="522"/>
      <c r="E25" s="522"/>
      <c r="F25" s="522"/>
      <c r="G25" s="522"/>
      <c r="H25" s="522"/>
      <c r="I25" s="522"/>
      <c r="J25" s="522"/>
      <c r="K25" s="522"/>
      <c r="L25" s="523"/>
      <c r="M25" s="518"/>
      <c r="N25" s="519"/>
      <c r="O25" s="519"/>
      <c r="P25" s="519"/>
      <c r="Q25" s="519"/>
      <c r="R25" s="519"/>
      <c r="S25" s="519"/>
      <c r="T25" s="519"/>
      <c r="U25" s="536"/>
      <c r="V25" s="536"/>
      <c r="W25" s="537"/>
      <c r="X25" s="538"/>
      <c r="Y25" s="250"/>
      <c r="Z25" s="250"/>
      <c r="AA25" s="250"/>
    </row>
    <row r="26" spans="1:31" ht="20.149999999999999" customHeight="1">
      <c r="A26" s="250"/>
      <c r="B26" s="392"/>
      <c r="C26" s="522" t="s">
        <v>11</v>
      </c>
      <c r="D26" s="522"/>
      <c r="E26" s="522"/>
      <c r="F26" s="522"/>
      <c r="G26" s="522"/>
      <c r="H26" s="522"/>
      <c r="I26" s="522"/>
      <c r="J26" s="522"/>
      <c r="K26" s="522"/>
      <c r="L26" s="523"/>
      <c r="M26" s="518"/>
      <c r="N26" s="519"/>
      <c r="O26" s="519"/>
      <c r="P26" s="519"/>
      <c r="Q26" s="519"/>
      <c r="R26" s="519"/>
      <c r="S26" s="519"/>
      <c r="T26" s="519"/>
      <c r="U26" s="519"/>
      <c r="V26" s="519"/>
      <c r="W26" s="520"/>
      <c r="X26" s="521"/>
      <c r="Y26" s="250"/>
      <c r="Z26" s="250"/>
      <c r="AA26" s="250"/>
    </row>
    <row r="27" spans="1:31" ht="20.149999999999999" customHeight="1">
      <c r="A27" s="250"/>
      <c r="B27" s="391" t="s">
        <v>12</v>
      </c>
      <c r="C27" s="522" t="s">
        <v>13</v>
      </c>
      <c r="D27" s="522"/>
      <c r="E27" s="522"/>
      <c r="F27" s="522"/>
      <c r="G27" s="522"/>
      <c r="H27" s="522"/>
      <c r="I27" s="522"/>
      <c r="J27" s="522"/>
      <c r="K27" s="522"/>
      <c r="L27" s="523"/>
      <c r="M27" s="518"/>
      <c r="N27" s="519"/>
      <c r="O27" s="519"/>
      <c r="P27" s="519"/>
      <c r="Q27" s="519"/>
      <c r="R27" s="519"/>
      <c r="S27" s="519"/>
      <c r="T27" s="519"/>
      <c r="U27" s="519"/>
      <c r="V27" s="519"/>
      <c r="W27" s="520"/>
      <c r="X27" s="521"/>
      <c r="Y27" s="250"/>
      <c r="Z27" s="250"/>
      <c r="AA27" s="250"/>
    </row>
    <row r="28" spans="1:31" ht="20.149999999999999" customHeight="1">
      <c r="A28" s="250"/>
      <c r="B28" s="392"/>
      <c r="C28" s="522" t="s">
        <v>14</v>
      </c>
      <c r="D28" s="522"/>
      <c r="E28" s="522"/>
      <c r="F28" s="522"/>
      <c r="G28" s="522"/>
      <c r="H28" s="522"/>
      <c r="I28" s="522"/>
      <c r="J28" s="522"/>
      <c r="K28" s="522"/>
      <c r="L28" s="523"/>
      <c r="M28" s="550"/>
      <c r="N28" s="539"/>
      <c r="O28" s="539"/>
      <c r="P28" s="539"/>
      <c r="Q28" s="539"/>
      <c r="R28" s="539"/>
      <c r="S28" s="539"/>
      <c r="T28" s="539"/>
      <c r="U28" s="539"/>
      <c r="V28" s="539"/>
      <c r="W28" s="540"/>
      <c r="X28" s="541"/>
      <c r="Y28" s="250"/>
      <c r="Z28" s="250"/>
      <c r="AA28" s="250"/>
    </row>
    <row r="29" spans="1:31" ht="20.149999999999999" customHeight="1">
      <c r="A29" s="250"/>
      <c r="B29" s="551" t="s">
        <v>15</v>
      </c>
      <c r="C29" s="522" t="s">
        <v>4</v>
      </c>
      <c r="D29" s="522"/>
      <c r="E29" s="522"/>
      <c r="F29" s="522"/>
      <c r="G29" s="522"/>
      <c r="H29" s="522"/>
      <c r="I29" s="522"/>
      <c r="J29" s="522"/>
      <c r="K29" s="522"/>
      <c r="L29" s="523"/>
      <c r="M29" s="518"/>
      <c r="N29" s="519"/>
      <c r="O29" s="519"/>
      <c r="P29" s="519"/>
      <c r="Q29" s="519"/>
      <c r="R29" s="519"/>
      <c r="S29" s="519"/>
      <c r="T29" s="519"/>
      <c r="U29" s="519"/>
      <c r="V29" s="519"/>
      <c r="W29" s="520"/>
      <c r="X29" s="521"/>
      <c r="Y29" s="250"/>
      <c r="Z29" s="250"/>
      <c r="AA29" s="250"/>
    </row>
    <row r="30" spans="1:31" ht="20.149999999999999" customHeight="1">
      <c r="A30" s="250"/>
      <c r="B30" s="552"/>
      <c r="C30" s="553" t="s">
        <v>14</v>
      </c>
      <c r="D30" s="553"/>
      <c r="E30" s="553"/>
      <c r="F30" s="553"/>
      <c r="G30" s="553"/>
      <c r="H30" s="553"/>
      <c r="I30" s="553"/>
      <c r="J30" s="553"/>
      <c r="K30" s="553"/>
      <c r="L30" s="553"/>
      <c r="M30" s="518"/>
      <c r="N30" s="519"/>
      <c r="O30" s="519"/>
      <c r="P30" s="519"/>
      <c r="Q30" s="519"/>
      <c r="R30" s="519"/>
      <c r="S30" s="519"/>
      <c r="T30" s="519"/>
      <c r="U30" s="519"/>
      <c r="V30" s="519"/>
      <c r="W30" s="520"/>
      <c r="X30" s="521"/>
      <c r="Y30" s="250"/>
      <c r="Z30" s="250"/>
      <c r="AA30" s="250"/>
    </row>
    <row r="31" spans="1:31" ht="20.149999999999999" customHeight="1">
      <c r="A31" s="250"/>
      <c r="B31" s="391" t="s">
        <v>16</v>
      </c>
      <c r="C31" s="522" t="s">
        <v>17</v>
      </c>
      <c r="D31" s="522"/>
      <c r="E31" s="522"/>
      <c r="F31" s="522"/>
      <c r="G31" s="522"/>
      <c r="H31" s="522"/>
      <c r="I31" s="522"/>
      <c r="J31" s="522"/>
      <c r="K31" s="522"/>
      <c r="L31" s="523"/>
      <c r="M31" s="545"/>
      <c r="N31" s="536"/>
      <c r="O31" s="536"/>
      <c r="P31" s="536"/>
      <c r="Q31" s="536"/>
      <c r="R31" s="536"/>
      <c r="S31" s="536"/>
      <c r="T31" s="536"/>
      <c r="U31" s="536"/>
      <c r="V31" s="536"/>
      <c r="W31" s="537"/>
      <c r="X31" s="538"/>
      <c r="Y31" s="250"/>
      <c r="Z31" s="250"/>
      <c r="AA31" s="250"/>
    </row>
    <row r="32" spans="1:31" ht="20.149999999999999" customHeight="1" thickBot="1">
      <c r="A32" s="250"/>
      <c r="B32" s="397"/>
      <c r="C32" s="522" t="s">
        <v>18</v>
      </c>
      <c r="D32" s="522"/>
      <c r="E32" s="522"/>
      <c r="F32" s="522"/>
      <c r="G32" s="522"/>
      <c r="H32" s="522"/>
      <c r="I32" s="522"/>
      <c r="J32" s="522"/>
      <c r="K32" s="522"/>
      <c r="L32" s="523"/>
      <c r="M32" s="546"/>
      <c r="N32" s="547"/>
      <c r="O32" s="547"/>
      <c r="P32" s="547"/>
      <c r="Q32" s="547"/>
      <c r="R32" s="547"/>
      <c r="S32" s="547"/>
      <c r="T32" s="547"/>
      <c r="U32" s="547"/>
      <c r="V32" s="547"/>
      <c r="W32" s="548"/>
      <c r="X32" s="549"/>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49999999999999"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
      <c r="A36" s="250"/>
      <c r="B36" s="399"/>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row>
    <row r="37" spans="1:27" ht="28.5" customHeight="1">
      <c r="A37" s="250"/>
      <c r="B37" s="514" t="s">
        <v>19</v>
      </c>
      <c r="C37" s="514" t="s">
        <v>20</v>
      </c>
      <c r="D37" s="514"/>
      <c r="E37" s="514"/>
      <c r="F37" s="514"/>
      <c r="G37" s="514"/>
      <c r="H37" s="514"/>
      <c r="I37" s="514"/>
      <c r="J37" s="514"/>
      <c r="K37" s="514"/>
      <c r="L37" s="514"/>
      <c r="M37" s="514" t="s">
        <v>21</v>
      </c>
      <c r="N37" s="514"/>
      <c r="O37" s="514"/>
      <c r="P37" s="514"/>
      <c r="Q37" s="514"/>
      <c r="R37" s="533" t="s">
        <v>22</v>
      </c>
      <c r="S37" s="534"/>
      <c r="T37" s="534"/>
      <c r="U37" s="534"/>
      <c r="V37" s="534"/>
      <c r="W37" s="535"/>
      <c r="X37" s="514" t="s">
        <v>23</v>
      </c>
      <c r="Y37" s="516" t="s">
        <v>24</v>
      </c>
      <c r="Z37" s="532" t="s">
        <v>2055</v>
      </c>
      <c r="AA37" s="400"/>
    </row>
    <row r="38" spans="1:27" ht="28.5" customHeight="1" thickBot="1">
      <c r="A38" s="250"/>
      <c r="B38" s="514"/>
      <c r="C38" s="515"/>
      <c r="D38" s="515"/>
      <c r="E38" s="515"/>
      <c r="F38" s="515"/>
      <c r="G38" s="515"/>
      <c r="H38" s="515"/>
      <c r="I38" s="515"/>
      <c r="J38" s="515"/>
      <c r="K38" s="515"/>
      <c r="L38" s="515"/>
      <c r="M38" s="515"/>
      <c r="N38" s="515"/>
      <c r="O38" s="515"/>
      <c r="P38" s="515"/>
      <c r="Q38" s="515"/>
      <c r="R38" s="569" t="s">
        <v>25</v>
      </c>
      <c r="S38" s="515"/>
      <c r="T38" s="515"/>
      <c r="U38" s="515"/>
      <c r="V38" s="515"/>
      <c r="W38" s="401" t="s">
        <v>26</v>
      </c>
      <c r="X38" s="515"/>
      <c r="Y38" s="517"/>
      <c r="Z38" s="532"/>
      <c r="AA38" s="398"/>
    </row>
    <row r="39" spans="1:27" ht="34" customHeight="1">
      <c r="A39" s="250"/>
      <c r="B39" s="402">
        <v>1</v>
      </c>
      <c r="C39" s="573"/>
      <c r="D39" s="574"/>
      <c r="E39" s="574"/>
      <c r="F39" s="574"/>
      <c r="G39" s="574"/>
      <c r="H39" s="574"/>
      <c r="I39" s="574"/>
      <c r="J39" s="574"/>
      <c r="K39" s="574"/>
      <c r="L39" s="575"/>
      <c r="M39" s="570"/>
      <c r="N39" s="571"/>
      <c r="O39" s="571"/>
      <c r="P39" s="571"/>
      <c r="Q39" s="572"/>
      <c r="R39" s="565"/>
      <c r="S39" s="565"/>
      <c r="T39" s="565"/>
      <c r="U39" s="565"/>
      <c r="V39" s="565"/>
      <c r="W39" s="406"/>
      <c r="X39" s="509"/>
      <c r="Y39" s="36"/>
      <c r="Z39" s="403" t="str">
        <f>IFERROR(VLOOKUP(Y39, 【参考】数式用!$A$2:$B$48, 2, FALSE), "")</f>
        <v/>
      </c>
      <c r="AA39" s="404"/>
    </row>
    <row r="40" spans="1:27" ht="34" customHeight="1">
      <c r="A40" s="250"/>
      <c r="B40" s="405">
        <f>B39+1</f>
        <v>2</v>
      </c>
      <c r="C40" s="559"/>
      <c r="D40" s="560"/>
      <c r="E40" s="560"/>
      <c r="F40" s="560"/>
      <c r="G40" s="560"/>
      <c r="H40" s="560"/>
      <c r="I40" s="560"/>
      <c r="J40" s="560"/>
      <c r="K40" s="560"/>
      <c r="L40" s="561"/>
      <c r="M40" s="566"/>
      <c r="N40" s="567"/>
      <c r="O40" s="567"/>
      <c r="P40" s="567"/>
      <c r="Q40" s="568"/>
      <c r="R40" s="565"/>
      <c r="S40" s="565"/>
      <c r="T40" s="565"/>
      <c r="U40" s="565"/>
      <c r="V40" s="565"/>
      <c r="W40" s="406"/>
      <c r="X40" s="509"/>
      <c r="Y40" s="2"/>
      <c r="Z40" s="403" t="str">
        <f>IFERROR(VLOOKUP(Y40, 【参考】数式用!$A$2:$B$48, 2, FALSE), "")</f>
        <v/>
      </c>
      <c r="AA40" s="404"/>
    </row>
    <row r="41" spans="1:27" ht="34" customHeight="1">
      <c r="A41" s="250"/>
      <c r="B41" s="405">
        <f t="shared" ref="B41:B104" si="0">B40+1</f>
        <v>3</v>
      </c>
      <c r="C41" s="559"/>
      <c r="D41" s="560"/>
      <c r="E41" s="560"/>
      <c r="F41" s="560"/>
      <c r="G41" s="560"/>
      <c r="H41" s="560"/>
      <c r="I41" s="560"/>
      <c r="J41" s="560"/>
      <c r="K41" s="560"/>
      <c r="L41" s="561"/>
      <c r="M41" s="562"/>
      <c r="N41" s="563"/>
      <c r="O41" s="563"/>
      <c r="P41" s="563"/>
      <c r="Q41" s="564"/>
      <c r="R41" s="565"/>
      <c r="S41" s="565"/>
      <c r="T41" s="565"/>
      <c r="U41" s="565"/>
      <c r="V41" s="565"/>
      <c r="W41" s="406"/>
      <c r="X41" s="510"/>
      <c r="Y41" s="2"/>
      <c r="Z41" s="403" t="str">
        <f>IFERROR(VLOOKUP(Y41, 【参考】数式用!$A$2:$B$48, 2, FALSE), "")</f>
        <v/>
      </c>
      <c r="AA41" s="404"/>
    </row>
    <row r="42" spans="1:27" ht="34" customHeight="1">
      <c r="A42" s="250"/>
      <c r="B42" s="405">
        <f t="shared" si="0"/>
        <v>4</v>
      </c>
      <c r="C42" s="559"/>
      <c r="D42" s="560"/>
      <c r="E42" s="560"/>
      <c r="F42" s="560"/>
      <c r="G42" s="560"/>
      <c r="H42" s="560"/>
      <c r="I42" s="560"/>
      <c r="J42" s="560"/>
      <c r="K42" s="560"/>
      <c r="L42" s="561"/>
      <c r="M42" s="562"/>
      <c r="N42" s="563"/>
      <c r="O42" s="563"/>
      <c r="P42" s="563"/>
      <c r="Q42" s="564"/>
      <c r="R42" s="565"/>
      <c r="S42" s="565"/>
      <c r="T42" s="565"/>
      <c r="U42" s="565"/>
      <c r="V42" s="565"/>
      <c r="W42" s="406"/>
      <c r="X42" s="510"/>
      <c r="Y42" s="2"/>
      <c r="Z42" s="403" t="str">
        <f>IFERROR(VLOOKUP(Y42, 【参考】数式用!$A$2:$B$48, 2, FALSE), "")</f>
        <v/>
      </c>
      <c r="AA42" s="404"/>
    </row>
    <row r="43" spans="1:27" ht="34" customHeight="1">
      <c r="A43" s="250"/>
      <c r="B43" s="405">
        <f t="shared" si="0"/>
        <v>5</v>
      </c>
      <c r="C43" s="559"/>
      <c r="D43" s="560"/>
      <c r="E43" s="560"/>
      <c r="F43" s="560"/>
      <c r="G43" s="560"/>
      <c r="H43" s="560"/>
      <c r="I43" s="560"/>
      <c r="J43" s="560"/>
      <c r="K43" s="560"/>
      <c r="L43" s="561"/>
      <c r="M43" s="562"/>
      <c r="N43" s="563"/>
      <c r="O43" s="563"/>
      <c r="P43" s="563"/>
      <c r="Q43" s="564"/>
      <c r="R43" s="565"/>
      <c r="S43" s="565"/>
      <c r="T43" s="565"/>
      <c r="U43" s="565"/>
      <c r="V43" s="565"/>
      <c r="W43" s="406"/>
      <c r="X43" s="510"/>
      <c r="Y43" s="2"/>
      <c r="Z43" s="403" t="str">
        <f>IFERROR(VLOOKUP(Y43, 【参考】数式用!$A$2:$B$48, 2, FALSE), "")</f>
        <v/>
      </c>
      <c r="AA43" s="404"/>
    </row>
    <row r="44" spans="1:27" ht="34" customHeight="1">
      <c r="A44" s="250"/>
      <c r="B44" s="405">
        <f t="shared" si="0"/>
        <v>6</v>
      </c>
      <c r="C44" s="559"/>
      <c r="D44" s="560"/>
      <c r="E44" s="560"/>
      <c r="F44" s="560"/>
      <c r="G44" s="560"/>
      <c r="H44" s="560"/>
      <c r="I44" s="560"/>
      <c r="J44" s="560"/>
      <c r="K44" s="560"/>
      <c r="L44" s="561"/>
      <c r="M44" s="562"/>
      <c r="N44" s="563"/>
      <c r="O44" s="563"/>
      <c r="P44" s="563"/>
      <c r="Q44" s="564"/>
      <c r="R44" s="565"/>
      <c r="S44" s="565"/>
      <c r="T44" s="565"/>
      <c r="U44" s="565"/>
      <c r="V44" s="565"/>
      <c r="W44" s="406"/>
      <c r="X44" s="510"/>
      <c r="Y44" s="2"/>
      <c r="Z44" s="403" t="str">
        <f>IFERROR(VLOOKUP(Y44, 【参考】数式用!$A$2:$B$48, 2, FALSE), "")</f>
        <v/>
      </c>
      <c r="AA44" s="404"/>
    </row>
    <row r="45" spans="1:27" ht="34" customHeight="1">
      <c r="A45" s="250"/>
      <c r="B45" s="405">
        <f t="shared" si="0"/>
        <v>7</v>
      </c>
      <c r="C45" s="559"/>
      <c r="D45" s="560"/>
      <c r="E45" s="560"/>
      <c r="F45" s="560"/>
      <c r="G45" s="560"/>
      <c r="H45" s="560"/>
      <c r="I45" s="560"/>
      <c r="J45" s="560"/>
      <c r="K45" s="560"/>
      <c r="L45" s="561"/>
      <c r="M45" s="562"/>
      <c r="N45" s="563"/>
      <c r="O45" s="563"/>
      <c r="P45" s="563"/>
      <c r="Q45" s="564"/>
      <c r="R45" s="565"/>
      <c r="S45" s="565"/>
      <c r="T45" s="565"/>
      <c r="U45" s="565"/>
      <c r="V45" s="565"/>
      <c r="W45" s="406"/>
      <c r="X45" s="510"/>
      <c r="Y45" s="39"/>
      <c r="Z45" s="403" t="str">
        <f>IFERROR(VLOOKUP(Y45, 【参考】数式用!$A$2:$B$48, 2, FALSE), "")</f>
        <v/>
      </c>
      <c r="AA45" s="404"/>
    </row>
    <row r="46" spans="1:27" ht="34" customHeight="1">
      <c r="A46" s="250"/>
      <c r="B46" s="405">
        <f t="shared" si="0"/>
        <v>8</v>
      </c>
      <c r="C46" s="559"/>
      <c r="D46" s="560"/>
      <c r="E46" s="560"/>
      <c r="F46" s="560"/>
      <c r="G46" s="560"/>
      <c r="H46" s="560"/>
      <c r="I46" s="560"/>
      <c r="J46" s="560"/>
      <c r="K46" s="560"/>
      <c r="L46" s="561"/>
      <c r="M46" s="562"/>
      <c r="N46" s="563"/>
      <c r="O46" s="563"/>
      <c r="P46" s="563"/>
      <c r="Q46" s="564"/>
      <c r="R46" s="565"/>
      <c r="S46" s="565"/>
      <c r="T46" s="565"/>
      <c r="U46" s="565"/>
      <c r="V46" s="565"/>
      <c r="W46" s="406"/>
      <c r="X46" s="510"/>
      <c r="Y46" s="39"/>
      <c r="Z46" s="403" t="str">
        <f>IFERROR(VLOOKUP(Y46, 【参考】数式用!$A$2:$B$48, 2, FALSE), "")</f>
        <v/>
      </c>
      <c r="AA46" s="404"/>
    </row>
    <row r="47" spans="1:27" ht="34" customHeight="1">
      <c r="A47" s="250"/>
      <c r="B47" s="405">
        <f t="shared" si="0"/>
        <v>9</v>
      </c>
      <c r="C47" s="559"/>
      <c r="D47" s="560"/>
      <c r="E47" s="560"/>
      <c r="F47" s="560"/>
      <c r="G47" s="560"/>
      <c r="H47" s="560"/>
      <c r="I47" s="560"/>
      <c r="J47" s="560"/>
      <c r="K47" s="560"/>
      <c r="L47" s="561"/>
      <c r="M47" s="562"/>
      <c r="N47" s="563"/>
      <c r="O47" s="563"/>
      <c r="P47" s="563"/>
      <c r="Q47" s="564"/>
      <c r="R47" s="565"/>
      <c r="S47" s="565"/>
      <c r="T47" s="565"/>
      <c r="U47" s="565"/>
      <c r="V47" s="565"/>
      <c r="W47" s="406"/>
      <c r="X47" s="510"/>
      <c r="Y47" s="2"/>
      <c r="Z47" s="403" t="str">
        <f>IFERROR(VLOOKUP(Y47, 【参考】数式用!$A$2:$B$48, 2, FALSE), "")</f>
        <v/>
      </c>
      <c r="AA47" s="404"/>
    </row>
    <row r="48" spans="1:27" ht="34" customHeight="1">
      <c r="A48" s="250"/>
      <c r="B48" s="405">
        <f t="shared" si="0"/>
        <v>10</v>
      </c>
      <c r="C48" s="559"/>
      <c r="D48" s="560"/>
      <c r="E48" s="560"/>
      <c r="F48" s="560"/>
      <c r="G48" s="560"/>
      <c r="H48" s="560"/>
      <c r="I48" s="560"/>
      <c r="J48" s="560"/>
      <c r="K48" s="560"/>
      <c r="L48" s="561"/>
      <c r="M48" s="562"/>
      <c r="N48" s="563"/>
      <c r="O48" s="563"/>
      <c r="P48" s="563"/>
      <c r="Q48" s="564"/>
      <c r="R48" s="565"/>
      <c r="S48" s="565"/>
      <c r="T48" s="565"/>
      <c r="U48" s="565"/>
      <c r="V48" s="565"/>
      <c r="W48" s="406"/>
      <c r="X48" s="510"/>
      <c r="Y48" s="39"/>
      <c r="Z48" s="403" t="str">
        <f>IFERROR(VLOOKUP(Y48, 【参考】数式用!$A$2:$B$48, 2, FALSE), "")</f>
        <v/>
      </c>
      <c r="AA48" s="404"/>
    </row>
    <row r="49" spans="1:27" ht="34" customHeight="1">
      <c r="A49" s="250"/>
      <c r="B49" s="405">
        <f t="shared" si="0"/>
        <v>11</v>
      </c>
      <c r="C49" s="559"/>
      <c r="D49" s="560"/>
      <c r="E49" s="560"/>
      <c r="F49" s="560"/>
      <c r="G49" s="560"/>
      <c r="H49" s="560"/>
      <c r="I49" s="560"/>
      <c r="J49" s="560"/>
      <c r="K49" s="560"/>
      <c r="L49" s="561"/>
      <c r="M49" s="562"/>
      <c r="N49" s="563"/>
      <c r="O49" s="563"/>
      <c r="P49" s="563"/>
      <c r="Q49" s="564"/>
      <c r="R49" s="565"/>
      <c r="S49" s="565"/>
      <c r="T49" s="565"/>
      <c r="U49" s="565"/>
      <c r="V49" s="565"/>
      <c r="W49" s="406"/>
      <c r="X49" s="510"/>
      <c r="Y49" s="2"/>
      <c r="Z49" s="403" t="str">
        <f>IFERROR(VLOOKUP(Y49, 【参考】数式用!$A$2:$B$48, 2, FALSE), "")</f>
        <v/>
      </c>
      <c r="AA49" s="404"/>
    </row>
    <row r="50" spans="1:27" ht="34" customHeight="1">
      <c r="A50" s="250"/>
      <c r="B50" s="405">
        <f t="shared" si="0"/>
        <v>12</v>
      </c>
      <c r="C50" s="559"/>
      <c r="D50" s="560"/>
      <c r="E50" s="560"/>
      <c r="F50" s="560"/>
      <c r="G50" s="560"/>
      <c r="H50" s="560"/>
      <c r="I50" s="560"/>
      <c r="J50" s="560"/>
      <c r="K50" s="560"/>
      <c r="L50" s="561"/>
      <c r="M50" s="562"/>
      <c r="N50" s="563"/>
      <c r="O50" s="563"/>
      <c r="P50" s="563"/>
      <c r="Q50" s="564"/>
      <c r="R50" s="565"/>
      <c r="S50" s="565"/>
      <c r="T50" s="565"/>
      <c r="U50" s="565"/>
      <c r="V50" s="565"/>
      <c r="W50" s="406"/>
      <c r="X50" s="510"/>
      <c r="Y50" s="2"/>
      <c r="Z50" s="403" t="str">
        <f>IFERROR(VLOOKUP(Y50, 【参考】数式用!$A$2:$B$48, 2, FALSE), "")</f>
        <v/>
      </c>
      <c r="AA50" s="404"/>
    </row>
    <row r="51" spans="1:27" ht="34" customHeight="1">
      <c r="A51" s="250"/>
      <c r="B51" s="405">
        <f t="shared" si="0"/>
        <v>13</v>
      </c>
      <c r="C51" s="559"/>
      <c r="D51" s="560"/>
      <c r="E51" s="560"/>
      <c r="F51" s="560"/>
      <c r="G51" s="560"/>
      <c r="H51" s="560"/>
      <c r="I51" s="560"/>
      <c r="J51" s="560"/>
      <c r="K51" s="560"/>
      <c r="L51" s="561"/>
      <c r="M51" s="562"/>
      <c r="N51" s="563"/>
      <c r="O51" s="563"/>
      <c r="P51" s="563"/>
      <c r="Q51" s="564"/>
      <c r="R51" s="565"/>
      <c r="S51" s="565"/>
      <c r="T51" s="565"/>
      <c r="U51" s="565"/>
      <c r="V51" s="565"/>
      <c r="W51" s="406"/>
      <c r="X51" s="510"/>
      <c r="Y51" s="2"/>
      <c r="Z51" s="403" t="str">
        <f>IFERROR(VLOOKUP(Y51, 【参考】数式用!$A$2:$B$48, 2, FALSE), "")</f>
        <v/>
      </c>
      <c r="AA51" s="404"/>
    </row>
    <row r="52" spans="1:27" ht="34" customHeight="1">
      <c r="A52" s="250"/>
      <c r="B52" s="405">
        <f t="shared" si="0"/>
        <v>14</v>
      </c>
      <c r="C52" s="559"/>
      <c r="D52" s="560"/>
      <c r="E52" s="560"/>
      <c r="F52" s="560"/>
      <c r="G52" s="560"/>
      <c r="H52" s="560"/>
      <c r="I52" s="560"/>
      <c r="J52" s="560"/>
      <c r="K52" s="560"/>
      <c r="L52" s="561"/>
      <c r="M52" s="562"/>
      <c r="N52" s="563"/>
      <c r="O52" s="563"/>
      <c r="P52" s="563"/>
      <c r="Q52" s="564"/>
      <c r="R52" s="565"/>
      <c r="S52" s="565"/>
      <c r="T52" s="565"/>
      <c r="U52" s="565"/>
      <c r="V52" s="565"/>
      <c r="W52" s="406"/>
      <c r="X52" s="510"/>
      <c r="Y52" s="2"/>
      <c r="Z52" s="403" t="str">
        <f>IFERROR(VLOOKUP(Y52, 【参考】数式用!$A$2:$B$48, 2, FALSE), "")</f>
        <v/>
      </c>
      <c r="AA52" s="404"/>
    </row>
    <row r="53" spans="1:27" ht="34" customHeight="1">
      <c r="A53" s="250"/>
      <c r="B53" s="405">
        <f t="shared" si="0"/>
        <v>15</v>
      </c>
      <c r="C53" s="559"/>
      <c r="D53" s="560"/>
      <c r="E53" s="560"/>
      <c r="F53" s="560"/>
      <c r="G53" s="560"/>
      <c r="H53" s="560"/>
      <c r="I53" s="560"/>
      <c r="J53" s="560"/>
      <c r="K53" s="560"/>
      <c r="L53" s="561"/>
      <c r="M53" s="562"/>
      <c r="N53" s="563"/>
      <c r="O53" s="563"/>
      <c r="P53" s="563"/>
      <c r="Q53" s="564"/>
      <c r="R53" s="565"/>
      <c r="S53" s="565"/>
      <c r="T53" s="565"/>
      <c r="U53" s="565"/>
      <c r="V53" s="565"/>
      <c r="W53" s="406"/>
      <c r="X53" s="510"/>
      <c r="Y53" s="2"/>
      <c r="Z53" s="403" t="str">
        <f>IFERROR(VLOOKUP(Y53, 【参考】数式用!$A$2:$B$48, 2, FALSE), "")</f>
        <v/>
      </c>
      <c r="AA53" s="404"/>
    </row>
    <row r="54" spans="1:27" ht="34" customHeight="1">
      <c r="A54" s="250"/>
      <c r="B54" s="405">
        <f t="shared" si="0"/>
        <v>16</v>
      </c>
      <c r="C54" s="559"/>
      <c r="D54" s="560"/>
      <c r="E54" s="560"/>
      <c r="F54" s="560"/>
      <c r="G54" s="560"/>
      <c r="H54" s="560"/>
      <c r="I54" s="560"/>
      <c r="J54" s="560"/>
      <c r="K54" s="560"/>
      <c r="L54" s="561"/>
      <c r="M54" s="562"/>
      <c r="N54" s="563"/>
      <c r="O54" s="563"/>
      <c r="P54" s="563"/>
      <c r="Q54" s="564"/>
      <c r="R54" s="565"/>
      <c r="S54" s="565"/>
      <c r="T54" s="565"/>
      <c r="U54" s="565"/>
      <c r="V54" s="565"/>
      <c r="W54" s="406"/>
      <c r="X54" s="510"/>
      <c r="Y54" s="2"/>
      <c r="Z54" s="403" t="str">
        <f>IFERROR(VLOOKUP(Y54, 【参考】数式用!$A$2:$B$48, 2, FALSE), "")</f>
        <v/>
      </c>
      <c r="AA54" s="404"/>
    </row>
    <row r="55" spans="1:27" ht="34" customHeight="1">
      <c r="A55" s="250"/>
      <c r="B55" s="405">
        <f t="shared" si="0"/>
        <v>17</v>
      </c>
      <c r="C55" s="559"/>
      <c r="D55" s="560"/>
      <c r="E55" s="560"/>
      <c r="F55" s="560"/>
      <c r="G55" s="560"/>
      <c r="H55" s="560"/>
      <c r="I55" s="560"/>
      <c r="J55" s="560"/>
      <c r="K55" s="560"/>
      <c r="L55" s="561"/>
      <c r="M55" s="562"/>
      <c r="N55" s="563"/>
      <c r="O55" s="563"/>
      <c r="P55" s="563"/>
      <c r="Q55" s="564"/>
      <c r="R55" s="565"/>
      <c r="S55" s="565"/>
      <c r="T55" s="565"/>
      <c r="U55" s="565"/>
      <c r="V55" s="565"/>
      <c r="W55" s="406"/>
      <c r="X55" s="510"/>
      <c r="Y55" s="2"/>
      <c r="Z55" s="403" t="str">
        <f>IFERROR(VLOOKUP(Y55, 【参考】数式用!$A$2:$B$48, 2, FALSE), "")</f>
        <v/>
      </c>
      <c r="AA55" s="404"/>
    </row>
    <row r="56" spans="1:27" ht="34" customHeight="1">
      <c r="A56" s="250"/>
      <c r="B56" s="405">
        <f t="shared" si="0"/>
        <v>18</v>
      </c>
      <c r="C56" s="559"/>
      <c r="D56" s="560"/>
      <c r="E56" s="560"/>
      <c r="F56" s="560"/>
      <c r="G56" s="560"/>
      <c r="H56" s="560"/>
      <c r="I56" s="560"/>
      <c r="J56" s="560"/>
      <c r="K56" s="560"/>
      <c r="L56" s="561"/>
      <c r="M56" s="562"/>
      <c r="N56" s="563"/>
      <c r="O56" s="563"/>
      <c r="P56" s="563"/>
      <c r="Q56" s="564"/>
      <c r="R56" s="565"/>
      <c r="S56" s="565"/>
      <c r="T56" s="565"/>
      <c r="U56" s="565"/>
      <c r="V56" s="565"/>
      <c r="W56" s="406"/>
      <c r="X56" s="510"/>
      <c r="Y56" s="2"/>
      <c r="Z56" s="403" t="str">
        <f>IFERROR(VLOOKUP(Y56, 【参考】数式用!$A$2:$B$48, 2, FALSE), "")</f>
        <v/>
      </c>
      <c r="AA56" s="404"/>
    </row>
    <row r="57" spans="1:27" ht="34" customHeight="1">
      <c r="A57" s="250"/>
      <c r="B57" s="405">
        <f t="shared" si="0"/>
        <v>19</v>
      </c>
      <c r="C57" s="559"/>
      <c r="D57" s="560"/>
      <c r="E57" s="560"/>
      <c r="F57" s="560"/>
      <c r="G57" s="560"/>
      <c r="H57" s="560"/>
      <c r="I57" s="560"/>
      <c r="J57" s="560"/>
      <c r="K57" s="560"/>
      <c r="L57" s="561"/>
      <c r="M57" s="562"/>
      <c r="N57" s="563"/>
      <c r="O57" s="563"/>
      <c r="P57" s="563"/>
      <c r="Q57" s="564"/>
      <c r="R57" s="565"/>
      <c r="S57" s="565"/>
      <c r="T57" s="565"/>
      <c r="U57" s="565"/>
      <c r="V57" s="565"/>
      <c r="W57" s="406"/>
      <c r="X57" s="510"/>
      <c r="Y57" s="2"/>
      <c r="Z57" s="403" t="str">
        <f>IFERROR(VLOOKUP(Y57, 【参考】数式用!$A$2:$B$48, 2, FALSE), "")</f>
        <v/>
      </c>
      <c r="AA57" s="404"/>
    </row>
    <row r="58" spans="1:27" ht="34" customHeight="1">
      <c r="A58" s="250"/>
      <c r="B58" s="405">
        <f t="shared" si="0"/>
        <v>20</v>
      </c>
      <c r="C58" s="559"/>
      <c r="D58" s="560"/>
      <c r="E58" s="560"/>
      <c r="F58" s="560"/>
      <c r="G58" s="560"/>
      <c r="H58" s="560"/>
      <c r="I58" s="560"/>
      <c r="J58" s="560"/>
      <c r="K58" s="560"/>
      <c r="L58" s="561"/>
      <c r="M58" s="562"/>
      <c r="N58" s="563"/>
      <c r="O58" s="563"/>
      <c r="P58" s="563"/>
      <c r="Q58" s="564"/>
      <c r="R58" s="565"/>
      <c r="S58" s="565"/>
      <c r="T58" s="565"/>
      <c r="U58" s="565"/>
      <c r="V58" s="565"/>
      <c r="W58" s="406"/>
      <c r="X58" s="510"/>
      <c r="Y58" s="2"/>
      <c r="Z58" s="403" t="str">
        <f>IFERROR(VLOOKUP(Y58, 【参考】数式用!$A$2:$B$48, 2, FALSE), "")</f>
        <v/>
      </c>
      <c r="AA58" s="404"/>
    </row>
    <row r="59" spans="1:27" ht="34" customHeight="1">
      <c r="A59" s="250"/>
      <c r="B59" s="405">
        <f t="shared" si="0"/>
        <v>21</v>
      </c>
      <c r="C59" s="559"/>
      <c r="D59" s="560"/>
      <c r="E59" s="560"/>
      <c r="F59" s="560"/>
      <c r="G59" s="560"/>
      <c r="H59" s="560"/>
      <c r="I59" s="560"/>
      <c r="J59" s="560"/>
      <c r="K59" s="560"/>
      <c r="L59" s="561"/>
      <c r="M59" s="562"/>
      <c r="N59" s="563"/>
      <c r="O59" s="563"/>
      <c r="P59" s="563"/>
      <c r="Q59" s="564"/>
      <c r="R59" s="565"/>
      <c r="S59" s="565"/>
      <c r="T59" s="565"/>
      <c r="U59" s="565"/>
      <c r="V59" s="565"/>
      <c r="W59" s="406"/>
      <c r="X59" s="510"/>
      <c r="Y59" s="2"/>
      <c r="Z59" s="403" t="str">
        <f>IFERROR(VLOOKUP(Y59, 【参考】数式用!$A$2:$B$48, 2, FALSE), "")</f>
        <v/>
      </c>
      <c r="AA59" s="404"/>
    </row>
    <row r="60" spans="1:27" ht="34" customHeight="1">
      <c r="A60" s="250"/>
      <c r="B60" s="405">
        <f t="shared" si="0"/>
        <v>22</v>
      </c>
      <c r="C60" s="559"/>
      <c r="D60" s="560"/>
      <c r="E60" s="560"/>
      <c r="F60" s="560"/>
      <c r="G60" s="560"/>
      <c r="H60" s="560"/>
      <c r="I60" s="560"/>
      <c r="J60" s="560"/>
      <c r="K60" s="560"/>
      <c r="L60" s="561"/>
      <c r="M60" s="562"/>
      <c r="N60" s="563"/>
      <c r="O60" s="563"/>
      <c r="P60" s="563"/>
      <c r="Q60" s="564"/>
      <c r="R60" s="565"/>
      <c r="S60" s="565"/>
      <c r="T60" s="565"/>
      <c r="U60" s="565"/>
      <c r="V60" s="565"/>
      <c r="W60" s="406"/>
      <c r="X60" s="510"/>
      <c r="Y60" s="2"/>
      <c r="Z60" s="403" t="str">
        <f>IFERROR(VLOOKUP(Y60, 【参考】数式用!$A$2:$B$48, 2, FALSE), "")</f>
        <v/>
      </c>
      <c r="AA60" s="404"/>
    </row>
    <row r="61" spans="1:27" ht="34" customHeight="1">
      <c r="A61" s="250"/>
      <c r="B61" s="405">
        <f t="shared" si="0"/>
        <v>23</v>
      </c>
      <c r="C61" s="559"/>
      <c r="D61" s="560"/>
      <c r="E61" s="560"/>
      <c r="F61" s="560"/>
      <c r="G61" s="560"/>
      <c r="H61" s="560"/>
      <c r="I61" s="560"/>
      <c r="J61" s="560"/>
      <c r="K61" s="560"/>
      <c r="L61" s="561"/>
      <c r="M61" s="562"/>
      <c r="N61" s="563"/>
      <c r="O61" s="563"/>
      <c r="P61" s="563"/>
      <c r="Q61" s="564"/>
      <c r="R61" s="565"/>
      <c r="S61" s="565"/>
      <c r="T61" s="565"/>
      <c r="U61" s="565"/>
      <c r="V61" s="565"/>
      <c r="W61" s="406"/>
      <c r="X61" s="510"/>
      <c r="Y61" s="2"/>
      <c r="Z61" s="403" t="str">
        <f>IFERROR(VLOOKUP(Y61, 【参考】数式用!$A$2:$B$48, 2, FALSE), "")</f>
        <v/>
      </c>
      <c r="AA61" s="404"/>
    </row>
    <row r="62" spans="1:27" ht="34" customHeight="1">
      <c r="A62" s="250"/>
      <c r="B62" s="405">
        <f t="shared" si="0"/>
        <v>24</v>
      </c>
      <c r="C62" s="559"/>
      <c r="D62" s="560"/>
      <c r="E62" s="560"/>
      <c r="F62" s="560"/>
      <c r="G62" s="560"/>
      <c r="H62" s="560"/>
      <c r="I62" s="560"/>
      <c r="J62" s="560"/>
      <c r="K62" s="560"/>
      <c r="L62" s="561"/>
      <c r="M62" s="562"/>
      <c r="N62" s="563"/>
      <c r="O62" s="563"/>
      <c r="P62" s="563"/>
      <c r="Q62" s="564"/>
      <c r="R62" s="565"/>
      <c r="S62" s="565"/>
      <c r="T62" s="565"/>
      <c r="U62" s="565"/>
      <c r="V62" s="565"/>
      <c r="W62" s="406"/>
      <c r="X62" s="510"/>
      <c r="Y62" s="2"/>
      <c r="Z62" s="403" t="str">
        <f>IFERROR(VLOOKUP(Y62, 【参考】数式用!$A$2:$B$48, 2, FALSE), "")</f>
        <v/>
      </c>
      <c r="AA62" s="404"/>
    </row>
    <row r="63" spans="1:27" ht="34" customHeight="1">
      <c r="A63" s="250"/>
      <c r="B63" s="405">
        <f t="shared" si="0"/>
        <v>25</v>
      </c>
      <c r="C63" s="559"/>
      <c r="D63" s="560"/>
      <c r="E63" s="560"/>
      <c r="F63" s="560"/>
      <c r="G63" s="560"/>
      <c r="H63" s="560"/>
      <c r="I63" s="560"/>
      <c r="J63" s="560"/>
      <c r="K63" s="560"/>
      <c r="L63" s="561"/>
      <c r="M63" s="562"/>
      <c r="N63" s="563"/>
      <c r="O63" s="563"/>
      <c r="P63" s="563"/>
      <c r="Q63" s="564"/>
      <c r="R63" s="565"/>
      <c r="S63" s="565"/>
      <c r="T63" s="565"/>
      <c r="U63" s="565"/>
      <c r="V63" s="565"/>
      <c r="W63" s="406"/>
      <c r="X63" s="510"/>
      <c r="Y63" s="2"/>
      <c r="Z63" s="403" t="str">
        <f>IFERROR(VLOOKUP(Y63, 【参考】数式用!$A$2:$B$48, 2, FALSE), "")</f>
        <v/>
      </c>
      <c r="AA63" s="404"/>
    </row>
    <row r="64" spans="1:27" ht="34" customHeight="1">
      <c r="A64" s="250"/>
      <c r="B64" s="405">
        <f t="shared" si="0"/>
        <v>26</v>
      </c>
      <c r="C64" s="559"/>
      <c r="D64" s="560"/>
      <c r="E64" s="560"/>
      <c r="F64" s="560"/>
      <c r="G64" s="560"/>
      <c r="H64" s="560"/>
      <c r="I64" s="560"/>
      <c r="J64" s="560"/>
      <c r="K64" s="560"/>
      <c r="L64" s="561"/>
      <c r="M64" s="562"/>
      <c r="N64" s="563"/>
      <c r="O64" s="563"/>
      <c r="P64" s="563"/>
      <c r="Q64" s="564"/>
      <c r="R64" s="565"/>
      <c r="S64" s="565"/>
      <c r="T64" s="565"/>
      <c r="U64" s="565"/>
      <c r="V64" s="565"/>
      <c r="W64" s="406"/>
      <c r="X64" s="510"/>
      <c r="Y64" s="2"/>
      <c r="Z64" s="403" t="str">
        <f>IFERROR(VLOOKUP(Y64, 【参考】数式用!$A$2:$B$48, 2, FALSE), "")</f>
        <v/>
      </c>
      <c r="AA64" s="404"/>
    </row>
    <row r="65" spans="1:27" ht="34" customHeight="1">
      <c r="A65" s="250"/>
      <c r="B65" s="405">
        <f t="shared" si="0"/>
        <v>27</v>
      </c>
      <c r="C65" s="559"/>
      <c r="D65" s="560"/>
      <c r="E65" s="560"/>
      <c r="F65" s="560"/>
      <c r="G65" s="560"/>
      <c r="H65" s="560"/>
      <c r="I65" s="560"/>
      <c r="J65" s="560"/>
      <c r="K65" s="560"/>
      <c r="L65" s="561"/>
      <c r="M65" s="562"/>
      <c r="N65" s="563"/>
      <c r="O65" s="563"/>
      <c r="P65" s="563"/>
      <c r="Q65" s="564"/>
      <c r="R65" s="565"/>
      <c r="S65" s="565"/>
      <c r="T65" s="565"/>
      <c r="U65" s="565"/>
      <c r="V65" s="565"/>
      <c r="W65" s="406"/>
      <c r="X65" s="510"/>
      <c r="Y65" s="2"/>
      <c r="Z65" s="403" t="str">
        <f>IFERROR(VLOOKUP(Y65, 【参考】数式用!$A$2:$B$48, 2, FALSE), "")</f>
        <v/>
      </c>
      <c r="AA65" s="404"/>
    </row>
    <row r="66" spans="1:27" ht="34" customHeight="1">
      <c r="A66" s="250"/>
      <c r="B66" s="405">
        <f t="shared" si="0"/>
        <v>28</v>
      </c>
      <c r="C66" s="559"/>
      <c r="D66" s="560"/>
      <c r="E66" s="560"/>
      <c r="F66" s="560"/>
      <c r="G66" s="560"/>
      <c r="H66" s="560"/>
      <c r="I66" s="560"/>
      <c r="J66" s="560"/>
      <c r="K66" s="560"/>
      <c r="L66" s="561"/>
      <c r="M66" s="562"/>
      <c r="N66" s="563"/>
      <c r="O66" s="563"/>
      <c r="P66" s="563"/>
      <c r="Q66" s="564"/>
      <c r="R66" s="565"/>
      <c r="S66" s="565"/>
      <c r="T66" s="565"/>
      <c r="U66" s="565"/>
      <c r="V66" s="565"/>
      <c r="W66" s="406"/>
      <c r="X66" s="510"/>
      <c r="Y66" s="2"/>
      <c r="Z66" s="403" t="str">
        <f>IFERROR(VLOOKUP(Y66, 【参考】数式用!$A$2:$B$48, 2, FALSE), "")</f>
        <v/>
      </c>
      <c r="AA66" s="404"/>
    </row>
    <row r="67" spans="1:27" ht="34" customHeight="1">
      <c r="A67" s="250"/>
      <c r="B67" s="405">
        <f t="shared" si="0"/>
        <v>29</v>
      </c>
      <c r="C67" s="559"/>
      <c r="D67" s="560"/>
      <c r="E67" s="560"/>
      <c r="F67" s="560"/>
      <c r="G67" s="560"/>
      <c r="H67" s="560"/>
      <c r="I67" s="560"/>
      <c r="J67" s="560"/>
      <c r="K67" s="560"/>
      <c r="L67" s="561"/>
      <c r="M67" s="562"/>
      <c r="N67" s="563"/>
      <c r="O67" s="563"/>
      <c r="P67" s="563"/>
      <c r="Q67" s="564"/>
      <c r="R67" s="565"/>
      <c r="S67" s="565"/>
      <c r="T67" s="565"/>
      <c r="U67" s="565"/>
      <c r="V67" s="565"/>
      <c r="W67" s="406"/>
      <c r="X67" s="510"/>
      <c r="Y67" s="2"/>
      <c r="Z67" s="403" t="str">
        <f>IFERROR(VLOOKUP(Y67, 【参考】数式用!$A$2:$B$48, 2, FALSE), "")</f>
        <v/>
      </c>
      <c r="AA67" s="404"/>
    </row>
    <row r="68" spans="1:27" ht="34" customHeight="1">
      <c r="A68" s="250"/>
      <c r="B68" s="405">
        <f t="shared" si="0"/>
        <v>30</v>
      </c>
      <c r="C68" s="559"/>
      <c r="D68" s="560"/>
      <c r="E68" s="560"/>
      <c r="F68" s="560"/>
      <c r="G68" s="560"/>
      <c r="H68" s="560"/>
      <c r="I68" s="560"/>
      <c r="J68" s="560"/>
      <c r="K68" s="560"/>
      <c r="L68" s="561"/>
      <c r="M68" s="562"/>
      <c r="N68" s="563"/>
      <c r="O68" s="563"/>
      <c r="P68" s="563"/>
      <c r="Q68" s="564"/>
      <c r="R68" s="565"/>
      <c r="S68" s="565"/>
      <c r="T68" s="565"/>
      <c r="U68" s="565"/>
      <c r="V68" s="565"/>
      <c r="W68" s="406"/>
      <c r="X68" s="510"/>
      <c r="Y68" s="2"/>
      <c r="Z68" s="403" t="str">
        <f>IFERROR(VLOOKUP(Y68, 【参考】数式用!$A$2:$B$48, 2, FALSE), "")</f>
        <v/>
      </c>
      <c r="AA68" s="404"/>
    </row>
    <row r="69" spans="1:27" ht="34" customHeight="1">
      <c r="A69" s="250"/>
      <c r="B69" s="405">
        <f t="shared" si="0"/>
        <v>31</v>
      </c>
      <c r="C69" s="559"/>
      <c r="D69" s="560"/>
      <c r="E69" s="560"/>
      <c r="F69" s="560"/>
      <c r="G69" s="560"/>
      <c r="H69" s="560"/>
      <c r="I69" s="560"/>
      <c r="J69" s="560"/>
      <c r="K69" s="560"/>
      <c r="L69" s="561"/>
      <c r="M69" s="562"/>
      <c r="N69" s="563"/>
      <c r="O69" s="563"/>
      <c r="P69" s="563"/>
      <c r="Q69" s="564"/>
      <c r="R69" s="565"/>
      <c r="S69" s="565"/>
      <c r="T69" s="565"/>
      <c r="U69" s="565"/>
      <c r="V69" s="565"/>
      <c r="W69" s="406"/>
      <c r="X69" s="510"/>
      <c r="Y69" s="2"/>
      <c r="Z69" s="403" t="str">
        <f>IFERROR(VLOOKUP(Y69, 【参考】数式用!$A$2:$B$48, 2, FALSE), "")</f>
        <v/>
      </c>
      <c r="AA69" s="404"/>
    </row>
    <row r="70" spans="1:27" ht="34" customHeight="1">
      <c r="A70" s="250"/>
      <c r="B70" s="405">
        <f t="shared" si="0"/>
        <v>32</v>
      </c>
      <c r="C70" s="559"/>
      <c r="D70" s="560"/>
      <c r="E70" s="560"/>
      <c r="F70" s="560"/>
      <c r="G70" s="560"/>
      <c r="H70" s="560"/>
      <c r="I70" s="560"/>
      <c r="J70" s="560"/>
      <c r="K70" s="560"/>
      <c r="L70" s="561"/>
      <c r="M70" s="562"/>
      <c r="N70" s="563"/>
      <c r="O70" s="563"/>
      <c r="P70" s="563"/>
      <c r="Q70" s="564"/>
      <c r="R70" s="565"/>
      <c r="S70" s="565"/>
      <c r="T70" s="565"/>
      <c r="U70" s="565"/>
      <c r="V70" s="565"/>
      <c r="W70" s="406"/>
      <c r="X70" s="510"/>
      <c r="Y70" s="2"/>
      <c r="Z70" s="403" t="str">
        <f>IFERROR(VLOOKUP(Y70, 【参考】数式用!$A$2:$B$48, 2, FALSE), "")</f>
        <v/>
      </c>
      <c r="AA70" s="404"/>
    </row>
    <row r="71" spans="1:27" ht="34" customHeight="1">
      <c r="A71" s="250"/>
      <c r="B71" s="405">
        <f t="shared" si="0"/>
        <v>33</v>
      </c>
      <c r="C71" s="559"/>
      <c r="D71" s="560"/>
      <c r="E71" s="560"/>
      <c r="F71" s="560"/>
      <c r="G71" s="560"/>
      <c r="H71" s="560"/>
      <c r="I71" s="560"/>
      <c r="J71" s="560"/>
      <c r="K71" s="560"/>
      <c r="L71" s="561"/>
      <c r="M71" s="562"/>
      <c r="N71" s="563"/>
      <c r="O71" s="563"/>
      <c r="P71" s="563"/>
      <c r="Q71" s="564"/>
      <c r="R71" s="565"/>
      <c r="S71" s="565"/>
      <c r="T71" s="565"/>
      <c r="U71" s="565"/>
      <c r="V71" s="565"/>
      <c r="W71" s="406"/>
      <c r="X71" s="510"/>
      <c r="Y71" s="2"/>
      <c r="Z71" s="403" t="str">
        <f>IFERROR(VLOOKUP(Y71, 【参考】数式用!$A$2:$B$48, 2, FALSE), "")</f>
        <v/>
      </c>
      <c r="AA71" s="404"/>
    </row>
    <row r="72" spans="1:27" ht="34" customHeight="1">
      <c r="A72" s="250"/>
      <c r="B72" s="405">
        <f t="shared" si="0"/>
        <v>34</v>
      </c>
      <c r="C72" s="559"/>
      <c r="D72" s="560"/>
      <c r="E72" s="560"/>
      <c r="F72" s="560"/>
      <c r="G72" s="560"/>
      <c r="H72" s="560"/>
      <c r="I72" s="560"/>
      <c r="J72" s="560"/>
      <c r="K72" s="560"/>
      <c r="L72" s="561"/>
      <c r="M72" s="562"/>
      <c r="N72" s="563"/>
      <c r="O72" s="563"/>
      <c r="P72" s="563"/>
      <c r="Q72" s="564"/>
      <c r="R72" s="565"/>
      <c r="S72" s="565"/>
      <c r="T72" s="565"/>
      <c r="U72" s="565"/>
      <c r="V72" s="565"/>
      <c r="W72" s="406"/>
      <c r="X72" s="510"/>
      <c r="Y72" s="2"/>
      <c r="Z72" s="403" t="str">
        <f>IFERROR(VLOOKUP(Y72, 【参考】数式用!$A$2:$B$48, 2, FALSE), "")</f>
        <v/>
      </c>
      <c r="AA72" s="404"/>
    </row>
    <row r="73" spans="1:27" ht="34" customHeight="1">
      <c r="A73" s="250"/>
      <c r="B73" s="405">
        <f t="shared" si="0"/>
        <v>35</v>
      </c>
      <c r="C73" s="559"/>
      <c r="D73" s="560"/>
      <c r="E73" s="560"/>
      <c r="F73" s="560"/>
      <c r="G73" s="560"/>
      <c r="H73" s="560"/>
      <c r="I73" s="560"/>
      <c r="J73" s="560"/>
      <c r="K73" s="560"/>
      <c r="L73" s="561"/>
      <c r="M73" s="562"/>
      <c r="N73" s="563"/>
      <c r="O73" s="563"/>
      <c r="P73" s="563"/>
      <c r="Q73" s="564"/>
      <c r="R73" s="565"/>
      <c r="S73" s="565"/>
      <c r="T73" s="565"/>
      <c r="U73" s="565"/>
      <c r="V73" s="565"/>
      <c r="W73" s="406"/>
      <c r="X73" s="510"/>
      <c r="Y73" s="2"/>
      <c r="Z73" s="403" t="str">
        <f>IFERROR(VLOOKUP(Y73, 【参考】数式用!$A$2:$B$48, 2, FALSE), "")</f>
        <v/>
      </c>
      <c r="AA73" s="404"/>
    </row>
    <row r="74" spans="1:27" ht="34" customHeight="1">
      <c r="A74" s="250"/>
      <c r="B74" s="405">
        <f t="shared" si="0"/>
        <v>36</v>
      </c>
      <c r="C74" s="559"/>
      <c r="D74" s="560"/>
      <c r="E74" s="560"/>
      <c r="F74" s="560"/>
      <c r="G74" s="560"/>
      <c r="H74" s="560"/>
      <c r="I74" s="560"/>
      <c r="J74" s="560"/>
      <c r="K74" s="560"/>
      <c r="L74" s="561"/>
      <c r="M74" s="562"/>
      <c r="N74" s="563"/>
      <c r="O74" s="563"/>
      <c r="P74" s="563"/>
      <c r="Q74" s="564"/>
      <c r="R74" s="565"/>
      <c r="S74" s="565"/>
      <c r="T74" s="565"/>
      <c r="U74" s="565"/>
      <c r="V74" s="565"/>
      <c r="W74" s="406"/>
      <c r="X74" s="510"/>
      <c r="Y74" s="2"/>
      <c r="Z74" s="403" t="str">
        <f>IFERROR(VLOOKUP(Y74, 【参考】数式用!$A$2:$B$48, 2, FALSE), "")</f>
        <v/>
      </c>
      <c r="AA74" s="404"/>
    </row>
    <row r="75" spans="1:27" ht="34" customHeight="1">
      <c r="A75" s="250"/>
      <c r="B75" s="405">
        <f t="shared" si="0"/>
        <v>37</v>
      </c>
      <c r="C75" s="559"/>
      <c r="D75" s="560"/>
      <c r="E75" s="560"/>
      <c r="F75" s="560"/>
      <c r="G75" s="560"/>
      <c r="H75" s="560"/>
      <c r="I75" s="560"/>
      <c r="J75" s="560"/>
      <c r="K75" s="560"/>
      <c r="L75" s="561"/>
      <c r="M75" s="562"/>
      <c r="N75" s="563"/>
      <c r="O75" s="563"/>
      <c r="P75" s="563"/>
      <c r="Q75" s="564"/>
      <c r="R75" s="565"/>
      <c r="S75" s="565"/>
      <c r="T75" s="565"/>
      <c r="U75" s="565"/>
      <c r="V75" s="565"/>
      <c r="W75" s="406"/>
      <c r="X75" s="510"/>
      <c r="Y75" s="2"/>
      <c r="Z75" s="403" t="str">
        <f>IFERROR(VLOOKUP(Y75, 【参考】数式用!$A$2:$B$48, 2, FALSE), "")</f>
        <v/>
      </c>
      <c r="AA75" s="404"/>
    </row>
    <row r="76" spans="1:27" ht="34" customHeight="1">
      <c r="A76" s="250"/>
      <c r="B76" s="405">
        <f t="shared" si="0"/>
        <v>38</v>
      </c>
      <c r="C76" s="559"/>
      <c r="D76" s="560"/>
      <c r="E76" s="560"/>
      <c r="F76" s="560"/>
      <c r="G76" s="560"/>
      <c r="H76" s="560"/>
      <c r="I76" s="560"/>
      <c r="J76" s="560"/>
      <c r="K76" s="560"/>
      <c r="L76" s="561"/>
      <c r="M76" s="562"/>
      <c r="N76" s="563"/>
      <c r="O76" s="563"/>
      <c r="P76" s="563"/>
      <c r="Q76" s="564"/>
      <c r="R76" s="565"/>
      <c r="S76" s="565"/>
      <c r="T76" s="565"/>
      <c r="U76" s="565"/>
      <c r="V76" s="565"/>
      <c r="W76" s="406"/>
      <c r="X76" s="510"/>
      <c r="Y76" s="2"/>
      <c r="Z76" s="403" t="str">
        <f>IFERROR(VLOOKUP(Y76, 【参考】数式用!$A$2:$B$48, 2, FALSE), "")</f>
        <v/>
      </c>
      <c r="AA76" s="404"/>
    </row>
    <row r="77" spans="1:27" ht="34" customHeight="1">
      <c r="A77" s="250"/>
      <c r="B77" s="405">
        <f t="shared" si="0"/>
        <v>39</v>
      </c>
      <c r="C77" s="559"/>
      <c r="D77" s="560"/>
      <c r="E77" s="560"/>
      <c r="F77" s="560"/>
      <c r="G77" s="560"/>
      <c r="H77" s="560"/>
      <c r="I77" s="560"/>
      <c r="J77" s="560"/>
      <c r="K77" s="560"/>
      <c r="L77" s="561"/>
      <c r="M77" s="562"/>
      <c r="N77" s="563"/>
      <c r="O77" s="563"/>
      <c r="P77" s="563"/>
      <c r="Q77" s="564"/>
      <c r="R77" s="565"/>
      <c r="S77" s="565"/>
      <c r="T77" s="565"/>
      <c r="U77" s="565"/>
      <c r="V77" s="565"/>
      <c r="W77" s="406"/>
      <c r="X77" s="510"/>
      <c r="Y77" s="2"/>
      <c r="Z77" s="403" t="str">
        <f>IFERROR(VLOOKUP(Y77, 【参考】数式用!$A$2:$B$48, 2, FALSE), "")</f>
        <v/>
      </c>
      <c r="AA77" s="404"/>
    </row>
    <row r="78" spans="1:27" ht="34" customHeight="1">
      <c r="A78" s="250"/>
      <c r="B78" s="405">
        <f t="shared" si="0"/>
        <v>40</v>
      </c>
      <c r="C78" s="559"/>
      <c r="D78" s="560"/>
      <c r="E78" s="560"/>
      <c r="F78" s="560"/>
      <c r="G78" s="560"/>
      <c r="H78" s="560"/>
      <c r="I78" s="560"/>
      <c r="J78" s="560"/>
      <c r="K78" s="560"/>
      <c r="L78" s="561"/>
      <c r="M78" s="562"/>
      <c r="N78" s="563"/>
      <c r="O78" s="563"/>
      <c r="P78" s="563"/>
      <c r="Q78" s="564"/>
      <c r="R78" s="565"/>
      <c r="S78" s="565"/>
      <c r="T78" s="565"/>
      <c r="U78" s="565"/>
      <c r="V78" s="565"/>
      <c r="W78" s="406"/>
      <c r="X78" s="510"/>
      <c r="Y78" s="2"/>
      <c r="Z78" s="403" t="str">
        <f>IFERROR(VLOOKUP(Y78, 【参考】数式用!$A$2:$B$48, 2, FALSE), "")</f>
        <v/>
      </c>
      <c r="AA78" s="404"/>
    </row>
    <row r="79" spans="1:27" ht="34" customHeight="1">
      <c r="A79" s="250"/>
      <c r="B79" s="405">
        <f t="shared" si="0"/>
        <v>41</v>
      </c>
      <c r="C79" s="559"/>
      <c r="D79" s="560"/>
      <c r="E79" s="560"/>
      <c r="F79" s="560"/>
      <c r="G79" s="560"/>
      <c r="H79" s="560"/>
      <c r="I79" s="560"/>
      <c r="J79" s="560"/>
      <c r="K79" s="560"/>
      <c r="L79" s="561"/>
      <c r="M79" s="562"/>
      <c r="N79" s="563"/>
      <c r="O79" s="563"/>
      <c r="P79" s="563"/>
      <c r="Q79" s="564"/>
      <c r="R79" s="565"/>
      <c r="S79" s="565"/>
      <c r="T79" s="565"/>
      <c r="U79" s="565"/>
      <c r="V79" s="565"/>
      <c r="W79" s="406"/>
      <c r="X79" s="510"/>
      <c r="Y79" s="2"/>
      <c r="Z79" s="403" t="str">
        <f>IFERROR(VLOOKUP(Y79, 【参考】数式用!$A$2:$B$48, 2, FALSE), "")</f>
        <v/>
      </c>
      <c r="AA79" s="404"/>
    </row>
    <row r="80" spans="1:27" ht="34" customHeight="1">
      <c r="A80" s="250"/>
      <c r="B80" s="405">
        <f t="shared" si="0"/>
        <v>42</v>
      </c>
      <c r="C80" s="559"/>
      <c r="D80" s="560"/>
      <c r="E80" s="560"/>
      <c r="F80" s="560"/>
      <c r="G80" s="560"/>
      <c r="H80" s="560"/>
      <c r="I80" s="560"/>
      <c r="J80" s="560"/>
      <c r="K80" s="560"/>
      <c r="L80" s="561"/>
      <c r="M80" s="562"/>
      <c r="N80" s="563"/>
      <c r="O80" s="563"/>
      <c r="P80" s="563"/>
      <c r="Q80" s="564"/>
      <c r="R80" s="565"/>
      <c r="S80" s="565"/>
      <c r="T80" s="565"/>
      <c r="U80" s="565"/>
      <c r="V80" s="565"/>
      <c r="W80" s="406"/>
      <c r="X80" s="510"/>
      <c r="Y80" s="2"/>
      <c r="Z80" s="403" t="str">
        <f>IFERROR(VLOOKUP(Y80, 【参考】数式用!$A$2:$B$48, 2, FALSE), "")</f>
        <v/>
      </c>
      <c r="AA80" s="404"/>
    </row>
    <row r="81" spans="1:27" ht="34" customHeight="1">
      <c r="A81" s="250"/>
      <c r="B81" s="405">
        <f t="shared" si="0"/>
        <v>43</v>
      </c>
      <c r="C81" s="559"/>
      <c r="D81" s="560"/>
      <c r="E81" s="560"/>
      <c r="F81" s="560"/>
      <c r="G81" s="560"/>
      <c r="H81" s="560"/>
      <c r="I81" s="560"/>
      <c r="J81" s="560"/>
      <c r="K81" s="560"/>
      <c r="L81" s="561"/>
      <c r="M81" s="562"/>
      <c r="N81" s="563"/>
      <c r="O81" s="563"/>
      <c r="P81" s="563"/>
      <c r="Q81" s="564"/>
      <c r="R81" s="565"/>
      <c r="S81" s="565"/>
      <c r="T81" s="565"/>
      <c r="U81" s="565"/>
      <c r="V81" s="565"/>
      <c r="W81" s="406"/>
      <c r="X81" s="510"/>
      <c r="Y81" s="2"/>
      <c r="Z81" s="403" t="str">
        <f>IFERROR(VLOOKUP(Y81, 【参考】数式用!$A$2:$B$48, 2, FALSE), "")</f>
        <v/>
      </c>
      <c r="AA81" s="404"/>
    </row>
    <row r="82" spans="1:27" ht="34" customHeight="1">
      <c r="A82" s="250"/>
      <c r="B82" s="405">
        <f t="shared" si="0"/>
        <v>44</v>
      </c>
      <c r="C82" s="559"/>
      <c r="D82" s="560"/>
      <c r="E82" s="560"/>
      <c r="F82" s="560"/>
      <c r="G82" s="560"/>
      <c r="H82" s="560"/>
      <c r="I82" s="560"/>
      <c r="J82" s="560"/>
      <c r="K82" s="560"/>
      <c r="L82" s="561"/>
      <c r="M82" s="562"/>
      <c r="N82" s="563"/>
      <c r="O82" s="563"/>
      <c r="P82" s="563"/>
      <c r="Q82" s="564"/>
      <c r="R82" s="565"/>
      <c r="S82" s="565"/>
      <c r="T82" s="565"/>
      <c r="U82" s="565"/>
      <c r="V82" s="565"/>
      <c r="W82" s="406"/>
      <c r="X82" s="510"/>
      <c r="Y82" s="2"/>
      <c r="Z82" s="403" t="str">
        <f>IFERROR(VLOOKUP(Y82, 【参考】数式用!$A$2:$B$48, 2, FALSE), "")</f>
        <v/>
      </c>
      <c r="AA82" s="404"/>
    </row>
    <row r="83" spans="1:27" ht="34" customHeight="1">
      <c r="A83" s="250"/>
      <c r="B83" s="405">
        <f t="shared" si="0"/>
        <v>45</v>
      </c>
      <c r="C83" s="559"/>
      <c r="D83" s="560"/>
      <c r="E83" s="560"/>
      <c r="F83" s="560"/>
      <c r="G83" s="560"/>
      <c r="H83" s="560"/>
      <c r="I83" s="560"/>
      <c r="J83" s="560"/>
      <c r="K83" s="560"/>
      <c r="L83" s="561"/>
      <c r="M83" s="562"/>
      <c r="N83" s="563"/>
      <c r="O83" s="563"/>
      <c r="P83" s="563"/>
      <c r="Q83" s="564"/>
      <c r="R83" s="565"/>
      <c r="S83" s="565"/>
      <c r="T83" s="565"/>
      <c r="U83" s="565"/>
      <c r="V83" s="565"/>
      <c r="W83" s="406"/>
      <c r="X83" s="510"/>
      <c r="Y83" s="2"/>
      <c r="Z83" s="403" t="str">
        <f>IFERROR(VLOOKUP(Y83, 【参考】数式用!$A$2:$B$48, 2, FALSE), "")</f>
        <v/>
      </c>
      <c r="AA83" s="404"/>
    </row>
    <row r="84" spans="1:27" ht="34" customHeight="1">
      <c r="A84" s="250"/>
      <c r="B84" s="405">
        <f t="shared" si="0"/>
        <v>46</v>
      </c>
      <c r="C84" s="559"/>
      <c r="D84" s="560"/>
      <c r="E84" s="560"/>
      <c r="F84" s="560"/>
      <c r="G84" s="560"/>
      <c r="H84" s="560"/>
      <c r="I84" s="560"/>
      <c r="J84" s="560"/>
      <c r="K84" s="560"/>
      <c r="L84" s="561"/>
      <c r="M84" s="562"/>
      <c r="N84" s="563"/>
      <c r="O84" s="563"/>
      <c r="P84" s="563"/>
      <c r="Q84" s="564"/>
      <c r="R84" s="565"/>
      <c r="S84" s="565"/>
      <c r="T84" s="565"/>
      <c r="U84" s="565"/>
      <c r="V84" s="565"/>
      <c r="W84" s="406"/>
      <c r="X84" s="510"/>
      <c r="Y84" s="2"/>
      <c r="Z84" s="403" t="str">
        <f>IFERROR(VLOOKUP(Y84, 【参考】数式用!$A$2:$B$48, 2, FALSE), "")</f>
        <v/>
      </c>
      <c r="AA84" s="404"/>
    </row>
    <row r="85" spans="1:27" ht="34" customHeight="1">
      <c r="A85" s="250"/>
      <c r="B85" s="405">
        <f t="shared" si="0"/>
        <v>47</v>
      </c>
      <c r="C85" s="559"/>
      <c r="D85" s="560"/>
      <c r="E85" s="560"/>
      <c r="F85" s="560"/>
      <c r="G85" s="560"/>
      <c r="H85" s="560"/>
      <c r="I85" s="560"/>
      <c r="J85" s="560"/>
      <c r="K85" s="560"/>
      <c r="L85" s="561"/>
      <c r="M85" s="562"/>
      <c r="N85" s="563"/>
      <c r="O85" s="563"/>
      <c r="P85" s="563"/>
      <c r="Q85" s="564"/>
      <c r="R85" s="565"/>
      <c r="S85" s="565"/>
      <c r="T85" s="565"/>
      <c r="U85" s="565"/>
      <c r="V85" s="565"/>
      <c r="W85" s="406"/>
      <c r="X85" s="510"/>
      <c r="Y85" s="2"/>
      <c r="Z85" s="403" t="str">
        <f>IFERROR(VLOOKUP(Y85, 【参考】数式用!$A$2:$B$48, 2, FALSE), "")</f>
        <v/>
      </c>
      <c r="AA85" s="404"/>
    </row>
    <row r="86" spans="1:27" ht="34" customHeight="1">
      <c r="A86" s="250"/>
      <c r="B86" s="405">
        <f t="shared" si="0"/>
        <v>48</v>
      </c>
      <c r="C86" s="559"/>
      <c r="D86" s="560"/>
      <c r="E86" s="560"/>
      <c r="F86" s="560"/>
      <c r="G86" s="560"/>
      <c r="H86" s="560"/>
      <c r="I86" s="560"/>
      <c r="J86" s="560"/>
      <c r="K86" s="560"/>
      <c r="L86" s="561"/>
      <c r="M86" s="577"/>
      <c r="N86" s="577"/>
      <c r="O86" s="577"/>
      <c r="P86" s="577"/>
      <c r="Q86" s="577"/>
      <c r="R86" s="565"/>
      <c r="S86" s="565"/>
      <c r="T86" s="565"/>
      <c r="U86" s="565"/>
      <c r="V86" s="565"/>
      <c r="W86" s="406"/>
      <c r="X86" s="1"/>
      <c r="Y86" s="2"/>
      <c r="Z86" s="403" t="str">
        <f>IFERROR(VLOOKUP(Y86, 【参考】数式用!$A$2:$B$48, 2, FALSE), "")</f>
        <v/>
      </c>
      <c r="AA86" s="404"/>
    </row>
    <row r="87" spans="1:27" ht="34" customHeight="1">
      <c r="A87" s="250"/>
      <c r="B87" s="405">
        <f t="shared" si="0"/>
        <v>49</v>
      </c>
      <c r="C87" s="559"/>
      <c r="D87" s="560"/>
      <c r="E87" s="560"/>
      <c r="F87" s="560"/>
      <c r="G87" s="560"/>
      <c r="H87" s="560"/>
      <c r="I87" s="560"/>
      <c r="J87" s="560"/>
      <c r="K87" s="560"/>
      <c r="L87" s="561"/>
      <c r="M87" s="577"/>
      <c r="N87" s="577"/>
      <c r="O87" s="577"/>
      <c r="P87" s="577"/>
      <c r="Q87" s="577"/>
      <c r="R87" s="565"/>
      <c r="S87" s="565"/>
      <c r="T87" s="565"/>
      <c r="U87" s="565"/>
      <c r="V87" s="565"/>
      <c r="W87" s="406"/>
      <c r="X87" s="1"/>
      <c r="Y87" s="2"/>
      <c r="Z87" s="403" t="str">
        <f>IFERROR(VLOOKUP(Y87, 【参考】数式用!$A$2:$B$48, 2, FALSE), "")</f>
        <v/>
      </c>
      <c r="AA87" s="404"/>
    </row>
    <row r="88" spans="1:27" ht="34" customHeight="1">
      <c r="A88" s="250"/>
      <c r="B88" s="405">
        <f t="shared" si="0"/>
        <v>50</v>
      </c>
      <c r="C88" s="559"/>
      <c r="D88" s="560"/>
      <c r="E88" s="560"/>
      <c r="F88" s="560"/>
      <c r="G88" s="560"/>
      <c r="H88" s="560"/>
      <c r="I88" s="560"/>
      <c r="J88" s="560"/>
      <c r="K88" s="560"/>
      <c r="L88" s="561"/>
      <c r="M88" s="577"/>
      <c r="N88" s="577"/>
      <c r="O88" s="577"/>
      <c r="P88" s="577"/>
      <c r="Q88" s="577"/>
      <c r="R88" s="565"/>
      <c r="S88" s="565"/>
      <c r="T88" s="565"/>
      <c r="U88" s="565"/>
      <c r="V88" s="565"/>
      <c r="W88" s="406"/>
      <c r="X88" s="1"/>
      <c r="Y88" s="2"/>
      <c r="Z88" s="403" t="str">
        <f>IFERROR(VLOOKUP(Y88, 【参考】数式用!$A$2:$B$48, 2, FALSE), "")</f>
        <v/>
      </c>
      <c r="AA88" s="404"/>
    </row>
    <row r="89" spans="1:27" ht="34" customHeight="1">
      <c r="A89" s="250"/>
      <c r="B89" s="405">
        <f t="shared" si="0"/>
        <v>51</v>
      </c>
      <c r="C89" s="578"/>
      <c r="D89" s="579"/>
      <c r="E89" s="579"/>
      <c r="F89" s="579"/>
      <c r="G89" s="579"/>
      <c r="H89" s="579"/>
      <c r="I89" s="579"/>
      <c r="J89" s="579"/>
      <c r="K89" s="579"/>
      <c r="L89" s="580"/>
      <c r="M89" s="577"/>
      <c r="N89" s="577"/>
      <c r="O89" s="577"/>
      <c r="P89" s="577"/>
      <c r="Q89" s="577"/>
      <c r="R89" s="565"/>
      <c r="S89" s="565"/>
      <c r="T89" s="565"/>
      <c r="U89" s="565"/>
      <c r="V89" s="565"/>
      <c r="W89" s="406"/>
      <c r="X89" s="1"/>
      <c r="Y89" s="2"/>
      <c r="Z89" s="403" t="str">
        <f>IFERROR(VLOOKUP(Y89, 【参考】数式用!$A$2:$B$48, 2, FALSE), "")</f>
        <v/>
      </c>
      <c r="AA89" s="404"/>
    </row>
    <row r="90" spans="1:27" ht="34" customHeight="1">
      <c r="A90" s="250"/>
      <c r="B90" s="405">
        <f t="shared" si="0"/>
        <v>52</v>
      </c>
      <c r="C90" s="578"/>
      <c r="D90" s="579"/>
      <c r="E90" s="579"/>
      <c r="F90" s="579"/>
      <c r="G90" s="579"/>
      <c r="H90" s="579"/>
      <c r="I90" s="579"/>
      <c r="J90" s="579"/>
      <c r="K90" s="579"/>
      <c r="L90" s="580"/>
      <c r="M90" s="577"/>
      <c r="N90" s="577"/>
      <c r="O90" s="577"/>
      <c r="P90" s="577"/>
      <c r="Q90" s="577"/>
      <c r="R90" s="565"/>
      <c r="S90" s="565"/>
      <c r="T90" s="565"/>
      <c r="U90" s="565"/>
      <c r="V90" s="565"/>
      <c r="W90" s="406"/>
      <c r="X90" s="1"/>
      <c r="Y90" s="2"/>
      <c r="Z90" s="403" t="str">
        <f>IFERROR(VLOOKUP(Y90, 【参考】数式用!$A$2:$B$48, 2, FALSE), "")</f>
        <v/>
      </c>
      <c r="AA90" s="404"/>
    </row>
    <row r="91" spans="1:27" ht="34" customHeight="1">
      <c r="A91" s="250"/>
      <c r="B91" s="405">
        <f t="shared" si="0"/>
        <v>53</v>
      </c>
      <c r="C91" s="578"/>
      <c r="D91" s="579"/>
      <c r="E91" s="579"/>
      <c r="F91" s="579"/>
      <c r="G91" s="579"/>
      <c r="H91" s="579"/>
      <c r="I91" s="579"/>
      <c r="J91" s="579"/>
      <c r="K91" s="579"/>
      <c r="L91" s="580"/>
      <c r="M91" s="577"/>
      <c r="N91" s="577"/>
      <c r="O91" s="577"/>
      <c r="P91" s="577"/>
      <c r="Q91" s="577"/>
      <c r="R91" s="565"/>
      <c r="S91" s="565"/>
      <c r="T91" s="565"/>
      <c r="U91" s="565"/>
      <c r="V91" s="565"/>
      <c r="W91" s="406"/>
      <c r="X91" s="1"/>
      <c r="Y91" s="2"/>
      <c r="Z91" s="403" t="str">
        <f>IFERROR(VLOOKUP(Y91, 【参考】数式用!$A$2:$B$48, 2, FALSE), "")</f>
        <v/>
      </c>
      <c r="AA91" s="404"/>
    </row>
    <row r="92" spans="1:27" ht="34" customHeight="1">
      <c r="A92" s="250"/>
      <c r="B92" s="405">
        <f t="shared" si="0"/>
        <v>54</v>
      </c>
      <c r="C92" s="578"/>
      <c r="D92" s="579"/>
      <c r="E92" s="579"/>
      <c r="F92" s="579"/>
      <c r="G92" s="579"/>
      <c r="H92" s="579"/>
      <c r="I92" s="579"/>
      <c r="J92" s="579"/>
      <c r="K92" s="579"/>
      <c r="L92" s="580"/>
      <c r="M92" s="577"/>
      <c r="N92" s="577"/>
      <c r="O92" s="577"/>
      <c r="P92" s="577"/>
      <c r="Q92" s="577"/>
      <c r="R92" s="565"/>
      <c r="S92" s="565"/>
      <c r="T92" s="565"/>
      <c r="U92" s="565"/>
      <c r="V92" s="565"/>
      <c r="W92" s="406"/>
      <c r="X92" s="1"/>
      <c r="Y92" s="2"/>
      <c r="Z92" s="403" t="str">
        <f>IFERROR(VLOOKUP(Y92, 【参考】数式用!$A$2:$B$48, 2, FALSE), "")</f>
        <v/>
      </c>
      <c r="AA92" s="404"/>
    </row>
    <row r="93" spans="1:27" ht="34" customHeight="1">
      <c r="A93" s="250"/>
      <c r="B93" s="405">
        <f t="shared" si="0"/>
        <v>55</v>
      </c>
      <c r="C93" s="578"/>
      <c r="D93" s="579"/>
      <c r="E93" s="579"/>
      <c r="F93" s="579"/>
      <c r="G93" s="579"/>
      <c r="H93" s="579"/>
      <c r="I93" s="579"/>
      <c r="J93" s="579"/>
      <c r="K93" s="579"/>
      <c r="L93" s="580"/>
      <c r="M93" s="577"/>
      <c r="N93" s="577"/>
      <c r="O93" s="577"/>
      <c r="P93" s="577"/>
      <c r="Q93" s="577"/>
      <c r="R93" s="565"/>
      <c r="S93" s="565"/>
      <c r="T93" s="565"/>
      <c r="U93" s="565"/>
      <c r="V93" s="565"/>
      <c r="W93" s="406"/>
      <c r="X93" s="1"/>
      <c r="Y93" s="2"/>
      <c r="Z93" s="403" t="str">
        <f>IFERROR(VLOOKUP(Y93, 【参考】数式用!$A$2:$B$48, 2, FALSE), "")</f>
        <v/>
      </c>
      <c r="AA93" s="404"/>
    </row>
    <row r="94" spans="1:27" ht="34" customHeight="1">
      <c r="A94" s="250"/>
      <c r="B94" s="405">
        <f t="shared" si="0"/>
        <v>56</v>
      </c>
      <c r="C94" s="578"/>
      <c r="D94" s="579"/>
      <c r="E94" s="579"/>
      <c r="F94" s="579"/>
      <c r="G94" s="579"/>
      <c r="H94" s="579"/>
      <c r="I94" s="579"/>
      <c r="J94" s="579"/>
      <c r="K94" s="579"/>
      <c r="L94" s="580"/>
      <c r="M94" s="577"/>
      <c r="N94" s="577"/>
      <c r="O94" s="577"/>
      <c r="P94" s="577"/>
      <c r="Q94" s="577"/>
      <c r="R94" s="565"/>
      <c r="S94" s="565"/>
      <c r="T94" s="565"/>
      <c r="U94" s="565"/>
      <c r="V94" s="565"/>
      <c r="W94" s="406"/>
      <c r="X94" s="1"/>
      <c r="Y94" s="2"/>
      <c r="Z94" s="403" t="str">
        <f>IFERROR(VLOOKUP(Y94, 【参考】数式用!$A$2:$B$48, 2, FALSE), "")</f>
        <v/>
      </c>
      <c r="AA94" s="404"/>
    </row>
    <row r="95" spans="1:27" ht="34" customHeight="1">
      <c r="A95" s="250"/>
      <c r="B95" s="405">
        <f t="shared" si="0"/>
        <v>57</v>
      </c>
      <c r="C95" s="578"/>
      <c r="D95" s="579"/>
      <c r="E95" s="579"/>
      <c r="F95" s="579"/>
      <c r="G95" s="579"/>
      <c r="H95" s="579"/>
      <c r="I95" s="579"/>
      <c r="J95" s="579"/>
      <c r="K95" s="579"/>
      <c r="L95" s="580"/>
      <c r="M95" s="577"/>
      <c r="N95" s="577"/>
      <c r="O95" s="577"/>
      <c r="P95" s="577"/>
      <c r="Q95" s="577"/>
      <c r="R95" s="565"/>
      <c r="S95" s="565"/>
      <c r="T95" s="565"/>
      <c r="U95" s="565"/>
      <c r="V95" s="565"/>
      <c r="W95" s="406"/>
      <c r="X95" s="1"/>
      <c r="Y95" s="2"/>
      <c r="Z95" s="403" t="str">
        <f>IFERROR(VLOOKUP(Y95, 【参考】数式用!$A$2:$B$48, 2, FALSE), "")</f>
        <v/>
      </c>
      <c r="AA95" s="404"/>
    </row>
    <row r="96" spans="1:27" ht="34" customHeight="1">
      <c r="A96" s="250"/>
      <c r="B96" s="405">
        <f t="shared" si="0"/>
        <v>58</v>
      </c>
      <c r="C96" s="578"/>
      <c r="D96" s="579"/>
      <c r="E96" s="579"/>
      <c r="F96" s="579"/>
      <c r="G96" s="579"/>
      <c r="H96" s="579"/>
      <c r="I96" s="579"/>
      <c r="J96" s="579"/>
      <c r="K96" s="579"/>
      <c r="L96" s="580"/>
      <c r="M96" s="577"/>
      <c r="N96" s="577"/>
      <c r="O96" s="577"/>
      <c r="P96" s="577"/>
      <c r="Q96" s="577"/>
      <c r="R96" s="565"/>
      <c r="S96" s="565"/>
      <c r="T96" s="565"/>
      <c r="U96" s="565"/>
      <c r="V96" s="565"/>
      <c r="W96" s="406"/>
      <c r="X96" s="1"/>
      <c r="Y96" s="2"/>
      <c r="Z96" s="403" t="str">
        <f>IFERROR(VLOOKUP(Y96, 【参考】数式用!$A$2:$B$48, 2, FALSE), "")</f>
        <v/>
      </c>
      <c r="AA96" s="404"/>
    </row>
    <row r="97" spans="1:27" ht="34" customHeight="1">
      <c r="A97" s="250"/>
      <c r="B97" s="405">
        <f t="shared" si="0"/>
        <v>59</v>
      </c>
      <c r="C97" s="578"/>
      <c r="D97" s="579"/>
      <c r="E97" s="579"/>
      <c r="F97" s="579"/>
      <c r="G97" s="579"/>
      <c r="H97" s="579"/>
      <c r="I97" s="579"/>
      <c r="J97" s="579"/>
      <c r="K97" s="579"/>
      <c r="L97" s="580"/>
      <c r="M97" s="577"/>
      <c r="N97" s="577"/>
      <c r="O97" s="577"/>
      <c r="P97" s="577"/>
      <c r="Q97" s="577"/>
      <c r="R97" s="565"/>
      <c r="S97" s="565"/>
      <c r="T97" s="565"/>
      <c r="U97" s="565"/>
      <c r="V97" s="565"/>
      <c r="W97" s="406"/>
      <c r="X97" s="1"/>
      <c r="Y97" s="2"/>
      <c r="Z97" s="403" t="str">
        <f>IFERROR(VLOOKUP(Y97, 【参考】数式用!$A$2:$B$48, 2, FALSE), "")</f>
        <v/>
      </c>
      <c r="AA97" s="404"/>
    </row>
    <row r="98" spans="1:27" ht="34" customHeight="1">
      <c r="A98" s="250"/>
      <c r="B98" s="405">
        <f t="shared" si="0"/>
        <v>60</v>
      </c>
      <c r="C98" s="578"/>
      <c r="D98" s="579"/>
      <c r="E98" s="579"/>
      <c r="F98" s="579"/>
      <c r="G98" s="579"/>
      <c r="H98" s="579"/>
      <c r="I98" s="579"/>
      <c r="J98" s="579"/>
      <c r="K98" s="579"/>
      <c r="L98" s="580"/>
      <c r="M98" s="577"/>
      <c r="N98" s="577"/>
      <c r="O98" s="577"/>
      <c r="P98" s="577"/>
      <c r="Q98" s="577"/>
      <c r="R98" s="565"/>
      <c r="S98" s="565"/>
      <c r="T98" s="565"/>
      <c r="U98" s="565"/>
      <c r="V98" s="565"/>
      <c r="W98" s="406"/>
      <c r="X98" s="1"/>
      <c r="Y98" s="2"/>
      <c r="Z98" s="403" t="str">
        <f>IFERROR(VLOOKUP(Y98, 【参考】数式用!$A$2:$B$48, 2, FALSE), "")</f>
        <v/>
      </c>
      <c r="AA98" s="404"/>
    </row>
    <row r="99" spans="1:27" ht="34" customHeight="1">
      <c r="A99" s="250"/>
      <c r="B99" s="405">
        <f t="shared" si="0"/>
        <v>61</v>
      </c>
      <c r="C99" s="578"/>
      <c r="D99" s="579"/>
      <c r="E99" s="579"/>
      <c r="F99" s="579"/>
      <c r="G99" s="579"/>
      <c r="H99" s="579"/>
      <c r="I99" s="579"/>
      <c r="J99" s="579"/>
      <c r="K99" s="579"/>
      <c r="L99" s="580"/>
      <c r="M99" s="577"/>
      <c r="N99" s="577"/>
      <c r="O99" s="577"/>
      <c r="P99" s="577"/>
      <c r="Q99" s="577"/>
      <c r="R99" s="565"/>
      <c r="S99" s="565"/>
      <c r="T99" s="565"/>
      <c r="U99" s="565"/>
      <c r="V99" s="565"/>
      <c r="W99" s="406"/>
      <c r="X99" s="1"/>
      <c r="Y99" s="2"/>
      <c r="Z99" s="403" t="str">
        <f>IFERROR(VLOOKUP(Y99, 【参考】数式用!$A$2:$B$48, 2, FALSE), "")</f>
        <v/>
      </c>
      <c r="AA99" s="404"/>
    </row>
    <row r="100" spans="1:27" ht="34" customHeight="1">
      <c r="A100" s="250"/>
      <c r="B100" s="405">
        <f t="shared" si="0"/>
        <v>62</v>
      </c>
      <c r="C100" s="578"/>
      <c r="D100" s="579"/>
      <c r="E100" s="579"/>
      <c r="F100" s="579"/>
      <c r="G100" s="579"/>
      <c r="H100" s="579"/>
      <c r="I100" s="579"/>
      <c r="J100" s="579"/>
      <c r="K100" s="579"/>
      <c r="L100" s="580"/>
      <c r="M100" s="577"/>
      <c r="N100" s="577"/>
      <c r="O100" s="577"/>
      <c r="P100" s="577"/>
      <c r="Q100" s="577"/>
      <c r="R100" s="565"/>
      <c r="S100" s="565"/>
      <c r="T100" s="565"/>
      <c r="U100" s="565"/>
      <c r="V100" s="565"/>
      <c r="W100" s="406"/>
      <c r="X100" s="1"/>
      <c r="Y100" s="2"/>
      <c r="Z100" s="403" t="str">
        <f>IFERROR(VLOOKUP(Y100, 【参考】数式用!$A$2:$B$48, 2, FALSE), "")</f>
        <v/>
      </c>
      <c r="AA100" s="404"/>
    </row>
    <row r="101" spans="1:27" ht="34" customHeight="1">
      <c r="A101" s="250"/>
      <c r="B101" s="405">
        <f t="shared" si="0"/>
        <v>63</v>
      </c>
      <c r="C101" s="578"/>
      <c r="D101" s="579"/>
      <c r="E101" s="579"/>
      <c r="F101" s="579"/>
      <c r="G101" s="579"/>
      <c r="H101" s="579"/>
      <c r="I101" s="579"/>
      <c r="J101" s="579"/>
      <c r="K101" s="579"/>
      <c r="L101" s="580"/>
      <c r="M101" s="577"/>
      <c r="N101" s="577"/>
      <c r="O101" s="577"/>
      <c r="P101" s="577"/>
      <c r="Q101" s="577"/>
      <c r="R101" s="565"/>
      <c r="S101" s="565"/>
      <c r="T101" s="565"/>
      <c r="U101" s="565"/>
      <c r="V101" s="565"/>
      <c r="W101" s="406"/>
      <c r="X101" s="1"/>
      <c r="Y101" s="2"/>
      <c r="Z101" s="403" t="str">
        <f>IFERROR(VLOOKUP(Y101, 【参考】数式用!$A$2:$B$48, 2, FALSE), "")</f>
        <v/>
      </c>
      <c r="AA101" s="404"/>
    </row>
    <row r="102" spans="1:27" ht="34" customHeight="1">
      <c r="A102" s="250"/>
      <c r="B102" s="405">
        <f t="shared" si="0"/>
        <v>64</v>
      </c>
      <c r="C102" s="578"/>
      <c r="D102" s="579"/>
      <c r="E102" s="579"/>
      <c r="F102" s="579"/>
      <c r="G102" s="579"/>
      <c r="H102" s="579"/>
      <c r="I102" s="579"/>
      <c r="J102" s="579"/>
      <c r="K102" s="579"/>
      <c r="L102" s="580"/>
      <c r="M102" s="577"/>
      <c r="N102" s="577"/>
      <c r="O102" s="577"/>
      <c r="P102" s="577"/>
      <c r="Q102" s="577"/>
      <c r="R102" s="565"/>
      <c r="S102" s="565"/>
      <c r="T102" s="565"/>
      <c r="U102" s="565"/>
      <c r="V102" s="565"/>
      <c r="W102" s="406"/>
      <c r="X102" s="1"/>
      <c r="Y102" s="2"/>
      <c r="Z102" s="403" t="str">
        <f>IFERROR(VLOOKUP(Y102, 【参考】数式用!$A$2:$B$48, 2, FALSE), "")</f>
        <v/>
      </c>
      <c r="AA102" s="404"/>
    </row>
    <row r="103" spans="1:27" ht="34" customHeight="1">
      <c r="A103" s="250"/>
      <c r="B103" s="405">
        <f t="shared" si="0"/>
        <v>65</v>
      </c>
      <c r="C103" s="578"/>
      <c r="D103" s="579"/>
      <c r="E103" s="579"/>
      <c r="F103" s="579"/>
      <c r="G103" s="579"/>
      <c r="H103" s="579"/>
      <c r="I103" s="579"/>
      <c r="J103" s="579"/>
      <c r="K103" s="579"/>
      <c r="L103" s="580"/>
      <c r="M103" s="577"/>
      <c r="N103" s="577"/>
      <c r="O103" s="577"/>
      <c r="P103" s="577"/>
      <c r="Q103" s="577"/>
      <c r="R103" s="565"/>
      <c r="S103" s="565"/>
      <c r="T103" s="565"/>
      <c r="U103" s="565"/>
      <c r="V103" s="565"/>
      <c r="W103" s="406"/>
      <c r="X103" s="1"/>
      <c r="Y103" s="2"/>
      <c r="Z103" s="403" t="str">
        <f>IFERROR(VLOOKUP(Y103, 【参考】数式用!$A$2:$B$48, 2, FALSE), "")</f>
        <v/>
      </c>
      <c r="AA103" s="404"/>
    </row>
    <row r="104" spans="1:27" ht="34" customHeight="1">
      <c r="A104" s="250"/>
      <c r="B104" s="405">
        <f t="shared" si="0"/>
        <v>66</v>
      </c>
      <c r="C104" s="578"/>
      <c r="D104" s="579"/>
      <c r="E104" s="579"/>
      <c r="F104" s="579"/>
      <c r="G104" s="579"/>
      <c r="H104" s="579"/>
      <c r="I104" s="579"/>
      <c r="J104" s="579"/>
      <c r="K104" s="579"/>
      <c r="L104" s="580"/>
      <c r="M104" s="577"/>
      <c r="N104" s="577"/>
      <c r="O104" s="577"/>
      <c r="P104" s="577"/>
      <c r="Q104" s="577"/>
      <c r="R104" s="565"/>
      <c r="S104" s="565"/>
      <c r="T104" s="565"/>
      <c r="U104" s="565"/>
      <c r="V104" s="565"/>
      <c r="W104" s="406"/>
      <c r="X104" s="1"/>
      <c r="Y104" s="2"/>
      <c r="Z104" s="403" t="str">
        <f>IFERROR(VLOOKUP(Y104, 【参考】数式用!$A$2:$B$48, 2, FALSE), "")</f>
        <v/>
      </c>
      <c r="AA104" s="404"/>
    </row>
    <row r="105" spans="1:27" ht="34" customHeight="1">
      <c r="A105" s="250"/>
      <c r="B105" s="405">
        <f t="shared" ref="B105:B138" si="1">B104+1</f>
        <v>67</v>
      </c>
      <c r="C105" s="578"/>
      <c r="D105" s="579"/>
      <c r="E105" s="579"/>
      <c r="F105" s="579"/>
      <c r="G105" s="579"/>
      <c r="H105" s="579"/>
      <c r="I105" s="579"/>
      <c r="J105" s="579"/>
      <c r="K105" s="579"/>
      <c r="L105" s="580"/>
      <c r="M105" s="577"/>
      <c r="N105" s="577"/>
      <c r="O105" s="577"/>
      <c r="P105" s="577"/>
      <c r="Q105" s="577"/>
      <c r="R105" s="565"/>
      <c r="S105" s="565"/>
      <c r="T105" s="565"/>
      <c r="U105" s="565"/>
      <c r="V105" s="565"/>
      <c r="W105" s="406"/>
      <c r="X105" s="1"/>
      <c r="Y105" s="2"/>
      <c r="Z105" s="403" t="str">
        <f>IFERROR(VLOOKUP(Y105, 【参考】数式用!$A$2:$B$48, 2, FALSE), "")</f>
        <v/>
      </c>
      <c r="AA105" s="404"/>
    </row>
    <row r="106" spans="1:27" ht="34" customHeight="1">
      <c r="A106" s="250"/>
      <c r="B106" s="405">
        <f t="shared" si="1"/>
        <v>68</v>
      </c>
      <c r="C106" s="578"/>
      <c r="D106" s="579"/>
      <c r="E106" s="579"/>
      <c r="F106" s="579"/>
      <c r="G106" s="579"/>
      <c r="H106" s="579"/>
      <c r="I106" s="579"/>
      <c r="J106" s="579"/>
      <c r="K106" s="579"/>
      <c r="L106" s="580"/>
      <c r="M106" s="577"/>
      <c r="N106" s="577"/>
      <c r="O106" s="577"/>
      <c r="P106" s="577"/>
      <c r="Q106" s="577"/>
      <c r="R106" s="565"/>
      <c r="S106" s="565"/>
      <c r="T106" s="565"/>
      <c r="U106" s="565"/>
      <c r="V106" s="565"/>
      <c r="W106" s="406"/>
      <c r="X106" s="1"/>
      <c r="Y106" s="2"/>
      <c r="Z106" s="403" t="str">
        <f>IFERROR(VLOOKUP(Y106, 【参考】数式用!$A$2:$B$48, 2, FALSE), "")</f>
        <v/>
      </c>
      <c r="AA106" s="404"/>
    </row>
    <row r="107" spans="1:27" ht="34" customHeight="1">
      <c r="A107" s="250"/>
      <c r="B107" s="405">
        <f t="shared" si="1"/>
        <v>69</v>
      </c>
      <c r="C107" s="578"/>
      <c r="D107" s="579"/>
      <c r="E107" s="579"/>
      <c r="F107" s="579"/>
      <c r="G107" s="579"/>
      <c r="H107" s="579"/>
      <c r="I107" s="579"/>
      <c r="J107" s="579"/>
      <c r="K107" s="579"/>
      <c r="L107" s="580"/>
      <c r="M107" s="577"/>
      <c r="N107" s="577"/>
      <c r="O107" s="577"/>
      <c r="P107" s="577"/>
      <c r="Q107" s="577"/>
      <c r="R107" s="565"/>
      <c r="S107" s="565"/>
      <c r="T107" s="565"/>
      <c r="U107" s="565"/>
      <c r="V107" s="565"/>
      <c r="W107" s="406"/>
      <c r="X107" s="1"/>
      <c r="Y107" s="2"/>
      <c r="Z107" s="403" t="str">
        <f>IFERROR(VLOOKUP(Y107, 【参考】数式用!$A$2:$B$48, 2, FALSE), "")</f>
        <v/>
      </c>
      <c r="AA107" s="404"/>
    </row>
    <row r="108" spans="1:27" ht="34" customHeight="1">
      <c r="A108" s="250"/>
      <c r="B108" s="405">
        <f t="shared" si="1"/>
        <v>70</v>
      </c>
      <c r="C108" s="578"/>
      <c r="D108" s="579"/>
      <c r="E108" s="579"/>
      <c r="F108" s="579"/>
      <c r="G108" s="579"/>
      <c r="H108" s="579"/>
      <c r="I108" s="579"/>
      <c r="J108" s="579"/>
      <c r="K108" s="579"/>
      <c r="L108" s="580"/>
      <c r="M108" s="577"/>
      <c r="N108" s="577"/>
      <c r="O108" s="577"/>
      <c r="P108" s="577"/>
      <c r="Q108" s="577"/>
      <c r="R108" s="565"/>
      <c r="S108" s="565"/>
      <c r="T108" s="565"/>
      <c r="U108" s="565"/>
      <c r="V108" s="565"/>
      <c r="W108" s="406"/>
      <c r="X108" s="1"/>
      <c r="Y108" s="2"/>
      <c r="Z108" s="403" t="str">
        <f>IFERROR(VLOOKUP(Y108, 【参考】数式用!$A$2:$B$48, 2, FALSE), "")</f>
        <v/>
      </c>
      <c r="AA108" s="404"/>
    </row>
    <row r="109" spans="1:27" ht="34" customHeight="1">
      <c r="A109" s="250"/>
      <c r="B109" s="405">
        <f t="shared" si="1"/>
        <v>71</v>
      </c>
      <c r="C109" s="578"/>
      <c r="D109" s="579"/>
      <c r="E109" s="579"/>
      <c r="F109" s="579"/>
      <c r="G109" s="579"/>
      <c r="H109" s="579"/>
      <c r="I109" s="579"/>
      <c r="J109" s="579"/>
      <c r="K109" s="579"/>
      <c r="L109" s="580"/>
      <c r="M109" s="577"/>
      <c r="N109" s="577"/>
      <c r="O109" s="577"/>
      <c r="P109" s="577"/>
      <c r="Q109" s="577"/>
      <c r="R109" s="565"/>
      <c r="S109" s="565"/>
      <c r="T109" s="565"/>
      <c r="U109" s="565"/>
      <c r="V109" s="565"/>
      <c r="W109" s="406"/>
      <c r="X109" s="1"/>
      <c r="Y109" s="2"/>
      <c r="Z109" s="403" t="str">
        <f>IFERROR(VLOOKUP(Y109, 【参考】数式用!$A$2:$B$48, 2, FALSE), "")</f>
        <v/>
      </c>
      <c r="AA109" s="404"/>
    </row>
    <row r="110" spans="1:27" ht="34" customHeight="1">
      <c r="A110" s="250"/>
      <c r="B110" s="405">
        <f t="shared" si="1"/>
        <v>72</v>
      </c>
      <c r="C110" s="578"/>
      <c r="D110" s="579"/>
      <c r="E110" s="579"/>
      <c r="F110" s="579"/>
      <c r="G110" s="579"/>
      <c r="H110" s="579"/>
      <c r="I110" s="579"/>
      <c r="J110" s="579"/>
      <c r="K110" s="579"/>
      <c r="L110" s="580"/>
      <c r="M110" s="577"/>
      <c r="N110" s="577"/>
      <c r="O110" s="577"/>
      <c r="P110" s="577"/>
      <c r="Q110" s="577"/>
      <c r="R110" s="565"/>
      <c r="S110" s="565"/>
      <c r="T110" s="565"/>
      <c r="U110" s="565"/>
      <c r="V110" s="565"/>
      <c r="W110" s="406"/>
      <c r="X110" s="1"/>
      <c r="Y110" s="2"/>
      <c r="Z110" s="403" t="str">
        <f>IFERROR(VLOOKUP(Y110, 【参考】数式用!$A$2:$B$48, 2, FALSE), "")</f>
        <v/>
      </c>
      <c r="AA110" s="404"/>
    </row>
    <row r="111" spans="1:27" ht="34" customHeight="1">
      <c r="A111" s="250"/>
      <c r="B111" s="405">
        <f t="shared" si="1"/>
        <v>73</v>
      </c>
      <c r="C111" s="578"/>
      <c r="D111" s="579"/>
      <c r="E111" s="579"/>
      <c r="F111" s="579"/>
      <c r="G111" s="579"/>
      <c r="H111" s="579"/>
      <c r="I111" s="579"/>
      <c r="J111" s="579"/>
      <c r="K111" s="579"/>
      <c r="L111" s="580"/>
      <c r="M111" s="577"/>
      <c r="N111" s="577"/>
      <c r="O111" s="577"/>
      <c r="P111" s="577"/>
      <c r="Q111" s="577"/>
      <c r="R111" s="565"/>
      <c r="S111" s="565"/>
      <c r="T111" s="565"/>
      <c r="U111" s="565"/>
      <c r="V111" s="565"/>
      <c r="W111" s="406"/>
      <c r="X111" s="1"/>
      <c r="Y111" s="2"/>
      <c r="Z111" s="403" t="str">
        <f>IFERROR(VLOOKUP(Y111, 【参考】数式用!$A$2:$B$48, 2, FALSE), "")</f>
        <v/>
      </c>
      <c r="AA111" s="404"/>
    </row>
    <row r="112" spans="1:27" ht="34" customHeight="1">
      <c r="A112" s="250"/>
      <c r="B112" s="405">
        <f t="shared" si="1"/>
        <v>74</v>
      </c>
      <c r="C112" s="578"/>
      <c r="D112" s="579"/>
      <c r="E112" s="579"/>
      <c r="F112" s="579"/>
      <c r="G112" s="579"/>
      <c r="H112" s="579"/>
      <c r="I112" s="579"/>
      <c r="J112" s="579"/>
      <c r="K112" s="579"/>
      <c r="L112" s="580"/>
      <c r="M112" s="577"/>
      <c r="N112" s="577"/>
      <c r="O112" s="577"/>
      <c r="P112" s="577"/>
      <c r="Q112" s="577"/>
      <c r="R112" s="565"/>
      <c r="S112" s="565"/>
      <c r="T112" s="565"/>
      <c r="U112" s="565"/>
      <c r="V112" s="565"/>
      <c r="W112" s="406"/>
      <c r="X112" s="1"/>
      <c r="Y112" s="2"/>
      <c r="Z112" s="403" t="str">
        <f>IFERROR(VLOOKUP(Y112, 【参考】数式用!$A$2:$B$48, 2, FALSE), "")</f>
        <v/>
      </c>
      <c r="AA112" s="404"/>
    </row>
    <row r="113" spans="1:27" ht="34" customHeight="1">
      <c r="A113" s="250"/>
      <c r="B113" s="405">
        <f t="shared" si="1"/>
        <v>75</v>
      </c>
      <c r="C113" s="578"/>
      <c r="D113" s="579"/>
      <c r="E113" s="579"/>
      <c r="F113" s="579"/>
      <c r="G113" s="579"/>
      <c r="H113" s="579"/>
      <c r="I113" s="579"/>
      <c r="J113" s="579"/>
      <c r="K113" s="579"/>
      <c r="L113" s="580"/>
      <c r="M113" s="577"/>
      <c r="N113" s="577"/>
      <c r="O113" s="577"/>
      <c r="P113" s="577"/>
      <c r="Q113" s="577"/>
      <c r="R113" s="565"/>
      <c r="S113" s="565"/>
      <c r="T113" s="565"/>
      <c r="U113" s="565"/>
      <c r="V113" s="565"/>
      <c r="W113" s="406"/>
      <c r="X113" s="1"/>
      <c r="Y113" s="2"/>
      <c r="Z113" s="403" t="str">
        <f>IFERROR(VLOOKUP(Y113, 【参考】数式用!$A$2:$B$48, 2, FALSE), "")</f>
        <v/>
      </c>
      <c r="AA113" s="404"/>
    </row>
    <row r="114" spans="1:27" ht="34" customHeight="1">
      <c r="A114" s="250"/>
      <c r="B114" s="405">
        <f t="shared" si="1"/>
        <v>76</v>
      </c>
      <c r="C114" s="578"/>
      <c r="D114" s="579"/>
      <c r="E114" s="579"/>
      <c r="F114" s="579"/>
      <c r="G114" s="579"/>
      <c r="H114" s="579"/>
      <c r="I114" s="579"/>
      <c r="J114" s="579"/>
      <c r="K114" s="579"/>
      <c r="L114" s="580"/>
      <c r="M114" s="577"/>
      <c r="N114" s="577"/>
      <c r="O114" s="577"/>
      <c r="P114" s="577"/>
      <c r="Q114" s="577"/>
      <c r="R114" s="565"/>
      <c r="S114" s="565"/>
      <c r="T114" s="565"/>
      <c r="U114" s="565"/>
      <c r="V114" s="565"/>
      <c r="W114" s="406"/>
      <c r="X114" s="1"/>
      <c r="Y114" s="2"/>
      <c r="Z114" s="403" t="str">
        <f>IFERROR(VLOOKUP(Y114, 【参考】数式用!$A$2:$B$48, 2, FALSE), "")</f>
        <v/>
      </c>
      <c r="AA114" s="404"/>
    </row>
    <row r="115" spans="1:27" ht="34" customHeight="1">
      <c r="A115" s="250"/>
      <c r="B115" s="405">
        <f t="shared" si="1"/>
        <v>77</v>
      </c>
      <c r="C115" s="578"/>
      <c r="D115" s="579"/>
      <c r="E115" s="579"/>
      <c r="F115" s="579"/>
      <c r="G115" s="579"/>
      <c r="H115" s="579"/>
      <c r="I115" s="579"/>
      <c r="J115" s="579"/>
      <c r="K115" s="579"/>
      <c r="L115" s="580"/>
      <c r="M115" s="577"/>
      <c r="N115" s="577"/>
      <c r="O115" s="577"/>
      <c r="P115" s="577"/>
      <c r="Q115" s="577"/>
      <c r="R115" s="565"/>
      <c r="S115" s="565"/>
      <c r="T115" s="565"/>
      <c r="U115" s="565"/>
      <c r="V115" s="565"/>
      <c r="W115" s="406"/>
      <c r="X115" s="1"/>
      <c r="Y115" s="2"/>
      <c r="Z115" s="403" t="str">
        <f>IFERROR(VLOOKUP(Y115, 【参考】数式用!$A$2:$B$48, 2, FALSE), "")</f>
        <v/>
      </c>
      <c r="AA115" s="404"/>
    </row>
    <row r="116" spans="1:27" ht="34" customHeight="1">
      <c r="A116" s="250"/>
      <c r="B116" s="405">
        <f t="shared" si="1"/>
        <v>78</v>
      </c>
      <c r="C116" s="578"/>
      <c r="D116" s="579"/>
      <c r="E116" s="579"/>
      <c r="F116" s="579"/>
      <c r="G116" s="579"/>
      <c r="H116" s="579"/>
      <c r="I116" s="579"/>
      <c r="J116" s="579"/>
      <c r="K116" s="579"/>
      <c r="L116" s="580"/>
      <c r="M116" s="577"/>
      <c r="N116" s="577"/>
      <c r="O116" s="577"/>
      <c r="P116" s="577"/>
      <c r="Q116" s="577"/>
      <c r="R116" s="565"/>
      <c r="S116" s="565"/>
      <c r="T116" s="565"/>
      <c r="U116" s="565"/>
      <c r="V116" s="565"/>
      <c r="W116" s="406"/>
      <c r="X116" s="1"/>
      <c r="Y116" s="2"/>
      <c r="Z116" s="403" t="str">
        <f>IFERROR(VLOOKUP(Y116, 【参考】数式用!$A$2:$B$48, 2, FALSE), "")</f>
        <v/>
      </c>
      <c r="AA116" s="404"/>
    </row>
    <row r="117" spans="1:27" ht="34" customHeight="1">
      <c r="A117" s="250"/>
      <c r="B117" s="405">
        <f t="shared" si="1"/>
        <v>79</v>
      </c>
      <c r="C117" s="578"/>
      <c r="D117" s="579"/>
      <c r="E117" s="579"/>
      <c r="F117" s="579"/>
      <c r="G117" s="579"/>
      <c r="H117" s="579"/>
      <c r="I117" s="579"/>
      <c r="J117" s="579"/>
      <c r="K117" s="579"/>
      <c r="L117" s="580"/>
      <c r="M117" s="577"/>
      <c r="N117" s="577"/>
      <c r="O117" s="577"/>
      <c r="P117" s="577"/>
      <c r="Q117" s="577"/>
      <c r="R117" s="565"/>
      <c r="S117" s="565"/>
      <c r="T117" s="565"/>
      <c r="U117" s="565"/>
      <c r="V117" s="565"/>
      <c r="W117" s="406"/>
      <c r="X117" s="1"/>
      <c r="Y117" s="2"/>
      <c r="Z117" s="403" t="str">
        <f>IFERROR(VLOOKUP(Y117, 【参考】数式用!$A$2:$B$48, 2, FALSE), "")</f>
        <v/>
      </c>
      <c r="AA117" s="404"/>
    </row>
    <row r="118" spans="1:27" ht="34" customHeight="1">
      <c r="A118" s="250"/>
      <c r="B118" s="405">
        <f t="shared" si="1"/>
        <v>80</v>
      </c>
      <c r="C118" s="578"/>
      <c r="D118" s="579"/>
      <c r="E118" s="579"/>
      <c r="F118" s="579"/>
      <c r="G118" s="579"/>
      <c r="H118" s="579"/>
      <c r="I118" s="579"/>
      <c r="J118" s="579"/>
      <c r="K118" s="579"/>
      <c r="L118" s="580"/>
      <c r="M118" s="577"/>
      <c r="N118" s="577"/>
      <c r="O118" s="577"/>
      <c r="P118" s="577"/>
      <c r="Q118" s="577"/>
      <c r="R118" s="565"/>
      <c r="S118" s="565"/>
      <c r="T118" s="565"/>
      <c r="U118" s="565"/>
      <c r="V118" s="565"/>
      <c r="W118" s="406"/>
      <c r="X118" s="1"/>
      <c r="Y118" s="2"/>
      <c r="Z118" s="403" t="str">
        <f>IFERROR(VLOOKUP(Y118, 【参考】数式用!$A$2:$B$48, 2, FALSE), "")</f>
        <v/>
      </c>
      <c r="AA118" s="404"/>
    </row>
    <row r="119" spans="1:27" ht="34" customHeight="1">
      <c r="A119" s="250"/>
      <c r="B119" s="405">
        <f t="shared" si="1"/>
        <v>81</v>
      </c>
      <c r="C119" s="578"/>
      <c r="D119" s="579"/>
      <c r="E119" s="579"/>
      <c r="F119" s="579"/>
      <c r="G119" s="579"/>
      <c r="H119" s="579"/>
      <c r="I119" s="579"/>
      <c r="J119" s="579"/>
      <c r="K119" s="579"/>
      <c r="L119" s="580"/>
      <c r="M119" s="577"/>
      <c r="N119" s="577"/>
      <c r="O119" s="577"/>
      <c r="P119" s="577"/>
      <c r="Q119" s="577"/>
      <c r="R119" s="565"/>
      <c r="S119" s="565"/>
      <c r="T119" s="565"/>
      <c r="U119" s="565"/>
      <c r="V119" s="565"/>
      <c r="W119" s="406"/>
      <c r="X119" s="1"/>
      <c r="Y119" s="2"/>
      <c r="Z119" s="403" t="str">
        <f>IFERROR(VLOOKUP(Y119, 【参考】数式用!$A$2:$B$48, 2, FALSE), "")</f>
        <v/>
      </c>
      <c r="AA119" s="404"/>
    </row>
    <row r="120" spans="1:27" ht="34" customHeight="1">
      <c r="A120" s="250"/>
      <c r="B120" s="405">
        <f t="shared" si="1"/>
        <v>82</v>
      </c>
      <c r="C120" s="578"/>
      <c r="D120" s="579"/>
      <c r="E120" s="579"/>
      <c r="F120" s="579"/>
      <c r="G120" s="579"/>
      <c r="H120" s="579"/>
      <c r="I120" s="579"/>
      <c r="J120" s="579"/>
      <c r="K120" s="579"/>
      <c r="L120" s="580"/>
      <c r="M120" s="577"/>
      <c r="N120" s="577"/>
      <c r="O120" s="577"/>
      <c r="P120" s="577"/>
      <c r="Q120" s="577"/>
      <c r="R120" s="565"/>
      <c r="S120" s="565"/>
      <c r="T120" s="565"/>
      <c r="U120" s="565"/>
      <c r="V120" s="565"/>
      <c r="W120" s="406"/>
      <c r="X120" s="1"/>
      <c r="Y120" s="2"/>
      <c r="Z120" s="403" t="str">
        <f>IFERROR(VLOOKUP(Y120, 【参考】数式用!$A$2:$B$48, 2, FALSE), "")</f>
        <v/>
      </c>
      <c r="AA120" s="404"/>
    </row>
    <row r="121" spans="1:27" ht="34" customHeight="1">
      <c r="A121" s="250"/>
      <c r="B121" s="405">
        <f t="shared" si="1"/>
        <v>83</v>
      </c>
      <c r="C121" s="578"/>
      <c r="D121" s="579"/>
      <c r="E121" s="579"/>
      <c r="F121" s="579"/>
      <c r="G121" s="579"/>
      <c r="H121" s="579"/>
      <c r="I121" s="579"/>
      <c r="J121" s="579"/>
      <c r="K121" s="579"/>
      <c r="L121" s="580"/>
      <c r="M121" s="577"/>
      <c r="N121" s="577"/>
      <c r="O121" s="577"/>
      <c r="P121" s="577"/>
      <c r="Q121" s="577"/>
      <c r="R121" s="565"/>
      <c r="S121" s="565"/>
      <c r="T121" s="565"/>
      <c r="U121" s="565"/>
      <c r="V121" s="565"/>
      <c r="W121" s="406"/>
      <c r="X121" s="1"/>
      <c r="Y121" s="2"/>
      <c r="Z121" s="403" t="str">
        <f>IFERROR(VLOOKUP(Y121, 【参考】数式用!$A$2:$B$48, 2, FALSE), "")</f>
        <v/>
      </c>
      <c r="AA121" s="404"/>
    </row>
    <row r="122" spans="1:27" ht="34" customHeight="1">
      <c r="A122" s="250"/>
      <c r="B122" s="405">
        <f t="shared" si="1"/>
        <v>84</v>
      </c>
      <c r="C122" s="578"/>
      <c r="D122" s="579"/>
      <c r="E122" s="579"/>
      <c r="F122" s="579"/>
      <c r="G122" s="579"/>
      <c r="H122" s="579"/>
      <c r="I122" s="579"/>
      <c r="J122" s="579"/>
      <c r="K122" s="579"/>
      <c r="L122" s="580"/>
      <c r="M122" s="577"/>
      <c r="N122" s="577"/>
      <c r="O122" s="577"/>
      <c r="P122" s="577"/>
      <c r="Q122" s="577"/>
      <c r="R122" s="565"/>
      <c r="S122" s="565"/>
      <c r="T122" s="565"/>
      <c r="U122" s="565"/>
      <c r="V122" s="565"/>
      <c r="W122" s="406"/>
      <c r="X122" s="1"/>
      <c r="Y122" s="2"/>
      <c r="Z122" s="403" t="str">
        <f>IFERROR(VLOOKUP(Y122, 【参考】数式用!$A$2:$B$48, 2, FALSE), "")</f>
        <v/>
      </c>
      <c r="AA122" s="404"/>
    </row>
    <row r="123" spans="1:27" ht="34" customHeight="1">
      <c r="A123" s="250"/>
      <c r="B123" s="405">
        <f t="shared" si="1"/>
        <v>85</v>
      </c>
      <c r="C123" s="578"/>
      <c r="D123" s="579"/>
      <c r="E123" s="579"/>
      <c r="F123" s="579"/>
      <c r="G123" s="579"/>
      <c r="H123" s="579"/>
      <c r="I123" s="579"/>
      <c r="J123" s="579"/>
      <c r="K123" s="579"/>
      <c r="L123" s="580"/>
      <c r="M123" s="577"/>
      <c r="N123" s="577"/>
      <c r="O123" s="577"/>
      <c r="P123" s="577"/>
      <c r="Q123" s="577"/>
      <c r="R123" s="565"/>
      <c r="S123" s="565"/>
      <c r="T123" s="565"/>
      <c r="U123" s="565"/>
      <c r="V123" s="565"/>
      <c r="W123" s="406"/>
      <c r="X123" s="1"/>
      <c r="Y123" s="2"/>
      <c r="Z123" s="403" t="str">
        <f>IFERROR(VLOOKUP(Y123, 【参考】数式用!$A$2:$B$48, 2, FALSE), "")</f>
        <v/>
      </c>
      <c r="AA123" s="404"/>
    </row>
    <row r="124" spans="1:27" ht="34" customHeight="1">
      <c r="A124" s="250"/>
      <c r="B124" s="405">
        <f t="shared" si="1"/>
        <v>86</v>
      </c>
      <c r="C124" s="578"/>
      <c r="D124" s="579"/>
      <c r="E124" s="579"/>
      <c r="F124" s="579"/>
      <c r="G124" s="579"/>
      <c r="H124" s="579"/>
      <c r="I124" s="579"/>
      <c r="J124" s="579"/>
      <c r="K124" s="579"/>
      <c r="L124" s="580"/>
      <c r="M124" s="577"/>
      <c r="N124" s="577"/>
      <c r="O124" s="577"/>
      <c r="P124" s="577"/>
      <c r="Q124" s="577"/>
      <c r="R124" s="565"/>
      <c r="S124" s="565"/>
      <c r="T124" s="565"/>
      <c r="U124" s="565"/>
      <c r="V124" s="565"/>
      <c r="W124" s="406"/>
      <c r="X124" s="1"/>
      <c r="Y124" s="2"/>
      <c r="Z124" s="403" t="str">
        <f>IFERROR(VLOOKUP(Y124, 【参考】数式用!$A$2:$B$48, 2, FALSE), "")</f>
        <v/>
      </c>
      <c r="AA124" s="404"/>
    </row>
    <row r="125" spans="1:27" ht="34" customHeight="1">
      <c r="A125" s="250"/>
      <c r="B125" s="405">
        <f t="shared" si="1"/>
        <v>87</v>
      </c>
      <c r="C125" s="578"/>
      <c r="D125" s="579"/>
      <c r="E125" s="579"/>
      <c r="F125" s="579"/>
      <c r="G125" s="579"/>
      <c r="H125" s="579"/>
      <c r="I125" s="579"/>
      <c r="J125" s="579"/>
      <c r="K125" s="579"/>
      <c r="L125" s="580"/>
      <c r="M125" s="577"/>
      <c r="N125" s="577"/>
      <c r="O125" s="577"/>
      <c r="P125" s="577"/>
      <c r="Q125" s="577"/>
      <c r="R125" s="565"/>
      <c r="S125" s="565"/>
      <c r="T125" s="565"/>
      <c r="U125" s="565"/>
      <c r="V125" s="565"/>
      <c r="W125" s="406"/>
      <c r="X125" s="1"/>
      <c r="Y125" s="2"/>
      <c r="Z125" s="403" t="str">
        <f>IFERROR(VLOOKUP(Y125, 【参考】数式用!$A$2:$B$48, 2, FALSE), "")</f>
        <v/>
      </c>
      <c r="AA125" s="404"/>
    </row>
    <row r="126" spans="1:27" ht="34" customHeight="1">
      <c r="A126" s="250"/>
      <c r="B126" s="405">
        <f t="shared" si="1"/>
        <v>88</v>
      </c>
      <c r="C126" s="578"/>
      <c r="D126" s="579"/>
      <c r="E126" s="579"/>
      <c r="F126" s="579"/>
      <c r="G126" s="579"/>
      <c r="H126" s="579"/>
      <c r="I126" s="579"/>
      <c r="J126" s="579"/>
      <c r="K126" s="579"/>
      <c r="L126" s="580"/>
      <c r="M126" s="577"/>
      <c r="N126" s="577"/>
      <c r="O126" s="577"/>
      <c r="P126" s="577"/>
      <c r="Q126" s="577"/>
      <c r="R126" s="565"/>
      <c r="S126" s="565"/>
      <c r="T126" s="565"/>
      <c r="U126" s="565"/>
      <c r="V126" s="565"/>
      <c r="W126" s="406"/>
      <c r="X126" s="1"/>
      <c r="Y126" s="2"/>
      <c r="Z126" s="403" t="str">
        <f>IFERROR(VLOOKUP(Y126, 【参考】数式用!$A$2:$B$48, 2, FALSE), "")</f>
        <v/>
      </c>
      <c r="AA126" s="404"/>
    </row>
    <row r="127" spans="1:27" ht="34" customHeight="1">
      <c r="A127" s="250"/>
      <c r="B127" s="405">
        <f t="shared" si="1"/>
        <v>89</v>
      </c>
      <c r="C127" s="578"/>
      <c r="D127" s="579"/>
      <c r="E127" s="579"/>
      <c r="F127" s="579"/>
      <c r="G127" s="579"/>
      <c r="H127" s="579"/>
      <c r="I127" s="579"/>
      <c r="J127" s="579"/>
      <c r="K127" s="579"/>
      <c r="L127" s="580"/>
      <c r="M127" s="577"/>
      <c r="N127" s="577"/>
      <c r="O127" s="577"/>
      <c r="P127" s="577"/>
      <c r="Q127" s="577"/>
      <c r="R127" s="565"/>
      <c r="S127" s="565"/>
      <c r="T127" s="565"/>
      <c r="U127" s="565"/>
      <c r="V127" s="565"/>
      <c r="W127" s="406"/>
      <c r="X127" s="1"/>
      <c r="Y127" s="2"/>
      <c r="Z127" s="403" t="str">
        <f>IFERROR(VLOOKUP(Y127, 【参考】数式用!$A$2:$B$48, 2, FALSE), "")</f>
        <v/>
      </c>
      <c r="AA127" s="404"/>
    </row>
    <row r="128" spans="1:27" ht="34" customHeight="1">
      <c r="A128" s="250"/>
      <c r="B128" s="405">
        <f t="shared" si="1"/>
        <v>90</v>
      </c>
      <c r="C128" s="578"/>
      <c r="D128" s="579"/>
      <c r="E128" s="579"/>
      <c r="F128" s="579"/>
      <c r="G128" s="579"/>
      <c r="H128" s="579"/>
      <c r="I128" s="579"/>
      <c r="J128" s="579"/>
      <c r="K128" s="579"/>
      <c r="L128" s="580"/>
      <c r="M128" s="577"/>
      <c r="N128" s="577"/>
      <c r="O128" s="577"/>
      <c r="P128" s="577"/>
      <c r="Q128" s="577"/>
      <c r="R128" s="565"/>
      <c r="S128" s="565"/>
      <c r="T128" s="565"/>
      <c r="U128" s="565"/>
      <c r="V128" s="565"/>
      <c r="W128" s="406"/>
      <c r="X128" s="1"/>
      <c r="Y128" s="2"/>
      <c r="Z128" s="403" t="str">
        <f>IFERROR(VLOOKUP(Y128, 【参考】数式用!$A$2:$B$48, 2, FALSE), "")</f>
        <v/>
      </c>
      <c r="AA128" s="404"/>
    </row>
    <row r="129" spans="1:27" ht="34" customHeight="1">
      <c r="A129" s="250"/>
      <c r="B129" s="405">
        <f t="shared" si="1"/>
        <v>91</v>
      </c>
      <c r="C129" s="578"/>
      <c r="D129" s="579"/>
      <c r="E129" s="579"/>
      <c r="F129" s="579"/>
      <c r="G129" s="579"/>
      <c r="H129" s="579"/>
      <c r="I129" s="579"/>
      <c r="J129" s="579"/>
      <c r="K129" s="579"/>
      <c r="L129" s="580"/>
      <c r="M129" s="577"/>
      <c r="N129" s="577"/>
      <c r="O129" s="577"/>
      <c r="P129" s="577"/>
      <c r="Q129" s="577"/>
      <c r="R129" s="565"/>
      <c r="S129" s="565"/>
      <c r="T129" s="565"/>
      <c r="U129" s="565"/>
      <c r="V129" s="565"/>
      <c r="W129" s="406"/>
      <c r="X129" s="1"/>
      <c r="Y129" s="2"/>
      <c r="Z129" s="403" t="str">
        <f>IFERROR(VLOOKUP(Y129, 【参考】数式用!$A$2:$B$48, 2, FALSE), "")</f>
        <v/>
      </c>
      <c r="AA129" s="404"/>
    </row>
    <row r="130" spans="1:27" ht="34" customHeight="1">
      <c r="A130" s="250"/>
      <c r="B130" s="405">
        <f t="shared" si="1"/>
        <v>92</v>
      </c>
      <c r="C130" s="578"/>
      <c r="D130" s="579"/>
      <c r="E130" s="579"/>
      <c r="F130" s="579"/>
      <c r="G130" s="579"/>
      <c r="H130" s="579"/>
      <c r="I130" s="579"/>
      <c r="J130" s="579"/>
      <c r="K130" s="579"/>
      <c r="L130" s="580"/>
      <c r="M130" s="577"/>
      <c r="N130" s="577"/>
      <c r="O130" s="577"/>
      <c r="P130" s="577"/>
      <c r="Q130" s="577"/>
      <c r="R130" s="565"/>
      <c r="S130" s="565"/>
      <c r="T130" s="565"/>
      <c r="U130" s="565"/>
      <c r="V130" s="565"/>
      <c r="W130" s="406"/>
      <c r="X130" s="1"/>
      <c r="Y130" s="2"/>
      <c r="Z130" s="403" t="str">
        <f>IFERROR(VLOOKUP(Y130, 【参考】数式用!$A$2:$B$48, 2, FALSE), "")</f>
        <v/>
      </c>
      <c r="AA130" s="404"/>
    </row>
    <row r="131" spans="1:27" ht="34" customHeight="1">
      <c r="A131" s="250"/>
      <c r="B131" s="405">
        <f t="shared" si="1"/>
        <v>93</v>
      </c>
      <c r="C131" s="578"/>
      <c r="D131" s="579"/>
      <c r="E131" s="579"/>
      <c r="F131" s="579"/>
      <c r="G131" s="579"/>
      <c r="H131" s="579"/>
      <c r="I131" s="579"/>
      <c r="J131" s="579"/>
      <c r="K131" s="579"/>
      <c r="L131" s="580"/>
      <c r="M131" s="577"/>
      <c r="N131" s="577"/>
      <c r="O131" s="577"/>
      <c r="P131" s="577"/>
      <c r="Q131" s="577"/>
      <c r="R131" s="565"/>
      <c r="S131" s="565"/>
      <c r="T131" s="565"/>
      <c r="U131" s="565"/>
      <c r="V131" s="565"/>
      <c r="W131" s="406"/>
      <c r="X131" s="1"/>
      <c r="Y131" s="2"/>
      <c r="Z131" s="403" t="str">
        <f>IFERROR(VLOOKUP(Y131, 【参考】数式用!$A$2:$B$48, 2, FALSE), "")</f>
        <v/>
      </c>
      <c r="AA131" s="404"/>
    </row>
    <row r="132" spans="1:27" ht="34" customHeight="1">
      <c r="A132" s="250"/>
      <c r="B132" s="405">
        <f t="shared" si="1"/>
        <v>94</v>
      </c>
      <c r="C132" s="578"/>
      <c r="D132" s="579"/>
      <c r="E132" s="579"/>
      <c r="F132" s="579"/>
      <c r="G132" s="579"/>
      <c r="H132" s="579"/>
      <c r="I132" s="579"/>
      <c r="J132" s="579"/>
      <c r="K132" s="579"/>
      <c r="L132" s="580"/>
      <c r="M132" s="577"/>
      <c r="N132" s="577"/>
      <c r="O132" s="577"/>
      <c r="P132" s="577"/>
      <c r="Q132" s="577"/>
      <c r="R132" s="565"/>
      <c r="S132" s="565"/>
      <c r="T132" s="565"/>
      <c r="U132" s="565"/>
      <c r="V132" s="565"/>
      <c r="W132" s="406"/>
      <c r="X132" s="1"/>
      <c r="Y132" s="2"/>
      <c r="Z132" s="403" t="str">
        <f>IFERROR(VLOOKUP(Y132, 【参考】数式用!$A$2:$B$48, 2, FALSE), "")</f>
        <v/>
      </c>
      <c r="AA132" s="404"/>
    </row>
    <row r="133" spans="1:27" ht="34" customHeight="1">
      <c r="A133" s="250"/>
      <c r="B133" s="405">
        <f t="shared" si="1"/>
        <v>95</v>
      </c>
      <c r="C133" s="578"/>
      <c r="D133" s="579"/>
      <c r="E133" s="579"/>
      <c r="F133" s="579"/>
      <c r="G133" s="579"/>
      <c r="H133" s="579"/>
      <c r="I133" s="579"/>
      <c r="J133" s="579"/>
      <c r="K133" s="579"/>
      <c r="L133" s="580"/>
      <c r="M133" s="577"/>
      <c r="N133" s="577"/>
      <c r="O133" s="577"/>
      <c r="P133" s="577"/>
      <c r="Q133" s="577"/>
      <c r="R133" s="565"/>
      <c r="S133" s="565"/>
      <c r="T133" s="565"/>
      <c r="U133" s="565"/>
      <c r="V133" s="565"/>
      <c r="W133" s="406"/>
      <c r="X133" s="1"/>
      <c r="Y133" s="2"/>
      <c r="Z133" s="403" t="str">
        <f>IFERROR(VLOOKUP(Y133, 【参考】数式用!$A$2:$B$48, 2, FALSE), "")</f>
        <v/>
      </c>
      <c r="AA133" s="404"/>
    </row>
    <row r="134" spans="1:27" ht="34" customHeight="1">
      <c r="A134" s="250"/>
      <c r="B134" s="405">
        <f t="shared" si="1"/>
        <v>96</v>
      </c>
      <c r="C134" s="578"/>
      <c r="D134" s="579"/>
      <c r="E134" s="579"/>
      <c r="F134" s="579"/>
      <c r="G134" s="579"/>
      <c r="H134" s="579"/>
      <c r="I134" s="579"/>
      <c r="J134" s="579"/>
      <c r="K134" s="579"/>
      <c r="L134" s="580"/>
      <c r="M134" s="577"/>
      <c r="N134" s="577"/>
      <c r="O134" s="577"/>
      <c r="P134" s="577"/>
      <c r="Q134" s="577"/>
      <c r="R134" s="565"/>
      <c r="S134" s="565"/>
      <c r="T134" s="565"/>
      <c r="U134" s="565"/>
      <c r="V134" s="565"/>
      <c r="W134" s="406"/>
      <c r="X134" s="1"/>
      <c r="Y134" s="2"/>
      <c r="Z134" s="403" t="str">
        <f>IFERROR(VLOOKUP(Y134, 【参考】数式用!$A$2:$B$48, 2, FALSE), "")</f>
        <v/>
      </c>
      <c r="AA134" s="404"/>
    </row>
    <row r="135" spans="1:27" ht="34" customHeight="1">
      <c r="A135" s="250"/>
      <c r="B135" s="405">
        <f t="shared" si="1"/>
        <v>97</v>
      </c>
      <c r="C135" s="578"/>
      <c r="D135" s="579"/>
      <c r="E135" s="579"/>
      <c r="F135" s="579"/>
      <c r="G135" s="579"/>
      <c r="H135" s="579"/>
      <c r="I135" s="579"/>
      <c r="J135" s="579"/>
      <c r="K135" s="579"/>
      <c r="L135" s="580"/>
      <c r="M135" s="577"/>
      <c r="N135" s="577"/>
      <c r="O135" s="577"/>
      <c r="P135" s="577"/>
      <c r="Q135" s="577"/>
      <c r="R135" s="565"/>
      <c r="S135" s="565"/>
      <c r="T135" s="565"/>
      <c r="U135" s="565"/>
      <c r="V135" s="565"/>
      <c r="W135" s="406"/>
      <c r="X135" s="1"/>
      <c r="Y135" s="2"/>
      <c r="Z135" s="403" t="str">
        <f>IFERROR(VLOOKUP(Y135, 【参考】数式用!$A$2:$B$48, 2, FALSE), "")</f>
        <v/>
      </c>
      <c r="AA135" s="404"/>
    </row>
    <row r="136" spans="1:27" ht="34" customHeight="1">
      <c r="A136" s="250"/>
      <c r="B136" s="405">
        <f t="shared" si="1"/>
        <v>98</v>
      </c>
      <c r="C136" s="578"/>
      <c r="D136" s="579"/>
      <c r="E136" s="579"/>
      <c r="F136" s="579"/>
      <c r="G136" s="579"/>
      <c r="H136" s="579"/>
      <c r="I136" s="579"/>
      <c r="J136" s="579"/>
      <c r="K136" s="579"/>
      <c r="L136" s="580"/>
      <c r="M136" s="577"/>
      <c r="N136" s="577"/>
      <c r="O136" s="577"/>
      <c r="P136" s="577"/>
      <c r="Q136" s="577"/>
      <c r="R136" s="565"/>
      <c r="S136" s="565"/>
      <c r="T136" s="565"/>
      <c r="U136" s="565"/>
      <c r="V136" s="565"/>
      <c r="W136" s="406"/>
      <c r="X136" s="1"/>
      <c r="Y136" s="2"/>
      <c r="Z136" s="403" t="str">
        <f>IFERROR(VLOOKUP(Y136, 【参考】数式用!$A$2:$B$48, 2, FALSE), "")</f>
        <v/>
      </c>
      <c r="AA136" s="404"/>
    </row>
    <row r="137" spans="1:27" ht="34" customHeight="1">
      <c r="A137" s="250"/>
      <c r="B137" s="405">
        <f t="shared" si="1"/>
        <v>99</v>
      </c>
      <c r="C137" s="578"/>
      <c r="D137" s="579"/>
      <c r="E137" s="579"/>
      <c r="F137" s="579"/>
      <c r="G137" s="579"/>
      <c r="H137" s="579"/>
      <c r="I137" s="579"/>
      <c r="J137" s="579"/>
      <c r="K137" s="579"/>
      <c r="L137" s="580"/>
      <c r="M137" s="577"/>
      <c r="N137" s="577"/>
      <c r="O137" s="577"/>
      <c r="P137" s="577"/>
      <c r="Q137" s="577"/>
      <c r="R137" s="565"/>
      <c r="S137" s="565"/>
      <c r="T137" s="565"/>
      <c r="U137" s="565"/>
      <c r="V137" s="565"/>
      <c r="W137" s="406"/>
      <c r="X137" s="1"/>
      <c r="Y137" s="2"/>
      <c r="Z137" s="403" t="str">
        <f>IFERROR(VLOOKUP(Y137, 【参考】数式用!$A$2:$B$48, 2, FALSE), "")</f>
        <v/>
      </c>
      <c r="AA137" s="404"/>
    </row>
    <row r="138" spans="1:27" ht="34" customHeight="1" thickBot="1">
      <c r="A138" s="250"/>
      <c r="B138" s="405">
        <f t="shared" si="1"/>
        <v>100</v>
      </c>
      <c r="C138" s="581"/>
      <c r="D138" s="582"/>
      <c r="E138" s="582"/>
      <c r="F138" s="582"/>
      <c r="G138" s="582"/>
      <c r="H138" s="582"/>
      <c r="I138" s="582"/>
      <c r="J138" s="582"/>
      <c r="K138" s="582"/>
      <c r="L138" s="583"/>
      <c r="M138" s="576"/>
      <c r="N138" s="576"/>
      <c r="O138" s="576"/>
      <c r="P138" s="576"/>
      <c r="Q138" s="576"/>
      <c r="R138" s="576"/>
      <c r="S138" s="576"/>
      <c r="T138" s="576"/>
      <c r="U138" s="576"/>
      <c r="V138" s="576"/>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95" zoomScaleNormal="120" zoomScaleSheetLayoutView="130" workbookViewId="0">
      <selection activeCell="AF28" sqref="AF28"/>
    </sheetView>
  </sheetViews>
  <sheetFormatPr defaultColWidth="9" defaultRowHeight="13"/>
  <cols>
    <col min="1" max="1" width="2.453125" customWidth="1"/>
    <col min="2" max="2" width="2.90625" customWidth="1"/>
    <col min="3" max="5" width="2.6328125" customWidth="1"/>
    <col min="6" max="6" width="2.7265625" customWidth="1"/>
    <col min="7" max="7" width="2.6328125" customWidth="1"/>
    <col min="8" max="8" width="3.26953125" customWidth="1"/>
    <col min="9" max="15" width="2.453125" customWidth="1"/>
    <col min="16" max="16" width="6.08984375" customWidth="1"/>
    <col min="17" max="17" width="5" customWidth="1"/>
    <col min="18" max="18" width="2.453125" customWidth="1"/>
    <col min="19" max="20" width="3.453125" customWidth="1"/>
    <col min="21" max="21" width="5.453125" customWidth="1"/>
    <col min="22" max="22" width="3.453125" customWidth="1"/>
    <col min="23" max="34" width="2.453125" customWidth="1"/>
    <col min="35" max="36" width="3.6328125" customWidth="1"/>
    <col min="37" max="37" width="3.90625" customWidth="1"/>
    <col min="38" max="38" width="2.36328125" customWidth="1"/>
    <col min="39" max="39" width="17.36328125" hidden="1" customWidth="1"/>
    <col min="40" max="40" width="8.90625" hidden="1" customWidth="1"/>
    <col min="41" max="42" width="6.36328125" hidden="1" customWidth="1"/>
    <col min="43" max="53" width="6.36328125" customWidth="1"/>
    <col min="54" max="54" width="2.453125" customWidth="1"/>
    <col min="55" max="56" width="6.36328125" customWidth="1"/>
    <col min="57" max="57" width="18.36328125" customWidth="1"/>
    <col min="58" max="60" width="6.3632812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36" t="s">
        <v>34</v>
      </c>
      <c r="AA1" s="736"/>
      <c r="AB1" s="736"/>
      <c r="AC1" s="736"/>
      <c r="AD1" s="736" t="str">
        <f>IF(基本情報入力シート!G18="","",基本情報入力シート!G18)</f>
        <v/>
      </c>
      <c r="AE1" s="736"/>
      <c r="AF1" s="736"/>
      <c r="AG1" s="736"/>
      <c r="AH1" s="736"/>
      <c r="AI1" s="736"/>
      <c r="AJ1" s="736"/>
      <c r="AK1" s="73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1" t="s">
        <v>2099</v>
      </c>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c r="AL3" s="671"/>
    </row>
    <row r="4" spans="1:50" ht="5.15"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755" t="s">
        <v>4</v>
      </c>
      <c r="C6" s="756"/>
      <c r="D6" s="756"/>
      <c r="E6" s="756"/>
      <c r="F6" s="756"/>
      <c r="G6" s="756"/>
      <c r="H6" s="752" t="str">
        <f>IF(基本情報入力シート!M22="","",基本情報入力シート!M22)</f>
        <v/>
      </c>
      <c r="I6" s="753"/>
      <c r="J6" s="753"/>
      <c r="K6" s="753"/>
      <c r="L6" s="753"/>
      <c r="M6" s="753"/>
      <c r="N6" s="753"/>
      <c r="O6" s="753"/>
      <c r="P6" s="753"/>
      <c r="Q6" s="753"/>
      <c r="R6" s="753"/>
      <c r="S6" s="753"/>
      <c r="T6" s="753"/>
      <c r="U6" s="753"/>
      <c r="V6" s="753"/>
      <c r="W6" s="753"/>
      <c r="X6" s="753"/>
      <c r="Y6" s="753"/>
      <c r="Z6" s="753"/>
      <c r="AA6" s="753"/>
      <c r="AB6" s="753"/>
      <c r="AC6" s="753"/>
      <c r="AD6" s="753"/>
      <c r="AE6" s="753"/>
      <c r="AF6" s="753"/>
      <c r="AG6" s="753"/>
      <c r="AH6" s="753"/>
      <c r="AI6" s="753"/>
      <c r="AJ6" s="753"/>
      <c r="AK6" s="754"/>
      <c r="AL6" s="170"/>
    </row>
    <row r="7" spans="1:50" s="171" customFormat="1" ht="22.5" customHeight="1">
      <c r="A7" s="170"/>
      <c r="B7" s="746" t="s">
        <v>3</v>
      </c>
      <c r="C7" s="747"/>
      <c r="D7" s="747"/>
      <c r="E7" s="747"/>
      <c r="F7" s="747"/>
      <c r="G7" s="747"/>
      <c r="H7" s="757" t="str">
        <f>IF(基本情報入力シート!M23="","",基本情報入力シート!M23)</f>
        <v/>
      </c>
      <c r="I7" s="758"/>
      <c r="J7" s="758"/>
      <c r="K7" s="758"/>
      <c r="L7" s="758"/>
      <c r="M7" s="758"/>
      <c r="N7" s="758"/>
      <c r="O7" s="758"/>
      <c r="P7" s="758"/>
      <c r="Q7" s="758"/>
      <c r="R7" s="758"/>
      <c r="S7" s="758"/>
      <c r="T7" s="758"/>
      <c r="U7" s="758"/>
      <c r="V7" s="758"/>
      <c r="W7" s="758"/>
      <c r="X7" s="758"/>
      <c r="Y7" s="758"/>
      <c r="Z7" s="758"/>
      <c r="AA7" s="758"/>
      <c r="AB7" s="758"/>
      <c r="AC7" s="758"/>
      <c r="AD7" s="758"/>
      <c r="AE7" s="758"/>
      <c r="AF7" s="758"/>
      <c r="AG7" s="758"/>
      <c r="AH7" s="758"/>
      <c r="AI7" s="758"/>
      <c r="AJ7" s="758"/>
      <c r="AK7" s="759"/>
      <c r="AL7" s="170"/>
    </row>
    <row r="8" spans="1:50" s="171" customFormat="1" ht="12.75" customHeight="1">
      <c r="A8" s="170"/>
      <c r="B8" s="740" t="s">
        <v>36</v>
      </c>
      <c r="C8" s="741"/>
      <c r="D8" s="741"/>
      <c r="E8" s="741"/>
      <c r="F8" s="741"/>
      <c r="G8" s="741"/>
      <c r="H8" s="172" t="s">
        <v>8</v>
      </c>
      <c r="I8" s="748" t="str">
        <f>IF(基本情報入力シート!AC24="－","",基本情報入力シート!AC24)</f>
        <v/>
      </c>
      <c r="J8" s="748"/>
      <c r="K8" s="748"/>
      <c r="L8" s="748"/>
      <c r="M8" s="74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742"/>
      <c r="C9" s="743"/>
      <c r="D9" s="743"/>
      <c r="E9" s="743"/>
      <c r="F9" s="743"/>
      <c r="G9" s="743"/>
      <c r="H9" s="760" t="str">
        <f>IF(基本情報入力シート!M25="","",基本情報入力シート!M25)</f>
        <v/>
      </c>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2"/>
      <c r="AL9" s="170"/>
    </row>
    <row r="10" spans="1:50" s="171" customFormat="1" ht="12" customHeight="1">
      <c r="A10" s="170"/>
      <c r="B10" s="744"/>
      <c r="C10" s="745"/>
      <c r="D10" s="745"/>
      <c r="E10" s="745"/>
      <c r="F10" s="745"/>
      <c r="G10" s="745"/>
      <c r="H10" s="737" t="str">
        <f>IF(基本情報入力シート!M26="","",基本情報入力シート!M26)</f>
        <v/>
      </c>
      <c r="I10" s="738"/>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39"/>
      <c r="AL10" s="170"/>
    </row>
    <row r="11" spans="1:50" s="171" customFormat="1" ht="15" customHeight="1">
      <c r="A11" s="170"/>
      <c r="B11" s="750" t="s">
        <v>4</v>
      </c>
      <c r="C11" s="751"/>
      <c r="D11" s="751"/>
      <c r="E11" s="751"/>
      <c r="F11" s="751"/>
      <c r="G11" s="751"/>
      <c r="H11" s="752" t="str">
        <f>IF(基本情報入力シート!M29="","",基本情報入力シート!M29)</f>
        <v/>
      </c>
      <c r="I11" s="753"/>
      <c r="J11" s="753"/>
      <c r="K11" s="753"/>
      <c r="L11" s="753"/>
      <c r="M11" s="753"/>
      <c r="N11" s="753"/>
      <c r="O11" s="753"/>
      <c r="P11" s="753"/>
      <c r="Q11" s="753"/>
      <c r="R11" s="753"/>
      <c r="S11" s="753"/>
      <c r="T11" s="753"/>
      <c r="U11" s="753"/>
      <c r="V11" s="753"/>
      <c r="W11" s="753"/>
      <c r="X11" s="753"/>
      <c r="Y11" s="753"/>
      <c r="Z11" s="753"/>
      <c r="AA11" s="753"/>
      <c r="AB11" s="753"/>
      <c r="AC11" s="753"/>
      <c r="AD11" s="753"/>
      <c r="AE11" s="753"/>
      <c r="AF11" s="753"/>
      <c r="AG11" s="753"/>
      <c r="AH11" s="753"/>
      <c r="AI11" s="753"/>
      <c r="AJ11" s="753"/>
      <c r="AK11" s="754"/>
      <c r="AL11" s="170"/>
      <c r="AT11" s="176"/>
      <c r="AU11" s="176"/>
      <c r="AV11" s="176"/>
      <c r="AW11" s="176"/>
      <c r="AX11" s="176"/>
    </row>
    <row r="12" spans="1:50" s="171" customFormat="1" ht="22.5" customHeight="1">
      <c r="A12" s="170"/>
      <c r="B12" s="742" t="s">
        <v>37</v>
      </c>
      <c r="C12" s="743"/>
      <c r="D12" s="743"/>
      <c r="E12" s="743"/>
      <c r="F12" s="743"/>
      <c r="G12" s="743"/>
      <c r="H12" s="737" t="str">
        <f>IF(基本情報入力シート!M30="","",基本情報入力シート!M30)</f>
        <v/>
      </c>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9"/>
      <c r="AL12" s="170"/>
      <c r="AT12" s="176"/>
      <c r="AU12" s="176"/>
      <c r="AV12" s="176"/>
      <c r="AW12" s="176"/>
      <c r="AX12" s="176"/>
    </row>
    <row r="13" spans="1:50" s="171" customFormat="1" ht="17.25" customHeight="1">
      <c r="A13" s="170"/>
      <c r="B13" s="763" t="s">
        <v>16</v>
      </c>
      <c r="C13" s="763"/>
      <c r="D13" s="763"/>
      <c r="E13" s="763"/>
      <c r="F13" s="763"/>
      <c r="G13" s="763"/>
      <c r="H13" s="749" t="s">
        <v>17</v>
      </c>
      <c r="I13" s="749"/>
      <c r="J13" s="749"/>
      <c r="K13" s="746"/>
      <c r="L13" s="670" t="str">
        <f>IF(基本情報入力シート!M31="","",基本情報入力シート!M31)</f>
        <v/>
      </c>
      <c r="M13" s="670"/>
      <c r="N13" s="670"/>
      <c r="O13" s="670"/>
      <c r="P13" s="670"/>
      <c r="Q13" s="670"/>
      <c r="R13" s="670"/>
      <c r="S13" s="670"/>
      <c r="T13" s="670"/>
      <c r="U13" s="670"/>
      <c r="V13" s="763" t="s">
        <v>18</v>
      </c>
      <c r="W13" s="763"/>
      <c r="X13" s="763"/>
      <c r="Y13" s="763"/>
      <c r="Z13" s="670" t="str">
        <f>IF(基本情報入力シート!M32="","",基本情報入力シート!M32)</f>
        <v/>
      </c>
      <c r="AA13" s="670"/>
      <c r="AB13" s="670"/>
      <c r="AC13" s="670"/>
      <c r="AD13" s="670"/>
      <c r="AE13" s="670"/>
      <c r="AF13" s="670"/>
      <c r="AG13" s="670"/>
      <c r="AH13" s="670"/>
      <c r="AI13" s="670"/>
      <c r="AJ13" s="670"/>
      <c r="AK13" s="67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74" t="s">
        <v>2138</v>
      </c>
      <c r="C17" s="675"/>
      <c r="D17" s="675"/>
      <c r="E17" s="675"/>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6"/>
      <c r="AD17" s="170"/>
      <c r="AE17" s="170"/>
      <c r="AF17" s="170"/>
      <c r="AG17" s="170"/>
      <c r="AH17" s="190"/>
      <c r="AI17" s="170"/>
      <c r="AJ17" s="170"/>
      <c r="AK17" s="170"/>
      <c r="AL17" s="170"/>
    </row>
    <row r="18" spans="1:57" ht="19.5" customHeight="1" thickBot="1">
      <c r="A18" s="124"/>
      <c r="B18" s="191" t="s">
        <v>40</v>
      </c>
      <c r="C18" s="672" t="s">
        <v>1913</v>
      </c>
      <c r="D18" s="672"/>
      <c r="E18" s="672"/>
      <c r="F18" s="672"/>
      <c r="G18" s="672"/>
      <c r="H18" s="672"/>
      <c r="I18" s="672"/>
      <c r="J18" s="672"/>
      <c r="K18" s="672"/>
      <c r="L18" s="672"/>
      <c r="M18" s="672"/>
      <c r="N18" s="672"/>
      <c r="O18" s="672"/>
      <c r="P18" s="672"/>
      <c r="Q18" s="672"/>
      <c r="R18" s="672"/>
      <c r="S18" s="672"/>
      <c r="T18" s="672"/>
      <c r="U18" s="672"/>
      <c r="V18" s="673"/>
      <c r="W18" s="733">
        <f>'別紙様式3-2（処遇改善加算　個票）'!N5</f>
        <v>0</v>
      </c>
      <c r="X18" s="734"/>
      <c r="Y18" s="734"/>
      <c r="Z18" s="734"/>
      <c r="AA18" s="734"/>
      <c r="AB18" s="735"/>
      <c r="AC18" s="192" t="s">
        <v>41</v>
      </c>
      <c r="AD18" s="124"/>
      <c r="AE18" s="124"/>
      <c r="AF18" s="124"/>
      <c r="AG18" s="124"/>
      <c r="AH18" s="124"/>
      <c r="AI18" s="124"/>
      <c r="AJ18" s="124"/>
      <c r="AK18" s="124"/>
      <c r="AL18" s="124"/>
    </row>
    <row r="19" spans="1:57" ht="27" customHeight="1" thickBot="1">
      <c r="A19" s="124"/>
      <c r="B19" s="191" t="s">
        <v>43</v>
      </c>
      <c r="C19" s="672" t="s">
        <v>2117</v>
      </c>
      <c r="D19" s="672"/>
      <c r="E19" s="672"/>
      <c r="F19" s="672"/>
      <c r="G19" s="672"/>
      <c r="H19" s="672"/>
      <c r="I19" s="672"/>
      <c r="J19" s="672"/>
      <c r="K19" s="672"/>
      <c r="L19" s="672"/>
      <c r="M19" s="672"/>
      <c r="N19" s="672"/>
      <c r="O19" s="672"/>
      <c r="P19" s="672"/>
      <c r="Q19" s="672"/>
      <c r="R19" s="672"/>
      <c r="S19" s="672"/>
      <c r="T19" s="672"/>
      <c r="U19" s="672"/>
      <c r="V19" s="672"/>
      <c r="W19" s="725"/>
      <c r="X19" s="726"/>
      <c r="Y19" s="726"/>
      <c r="Z19" s="726"/>
      <c r="AA19" s="726"/>
      <c r="AB19" s="72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764" t="s">
        <v>1914</v>
      </c>
      <c r="D20" s="764"/>
      <c r="E20" s="764"/>
      <c r="F20" s="764"/>
      <c r="G20" s="764"/>
      <c r="H20" s="764"/>
      <c r="I20" s="764"/>
      <c r="J20" s="764"/>
      <c r="K20" s="764"/>
      <c r="L20" s="764"/>
      <c r="M20" s="764"/>
      <c r="N20" s="764"/>
      <c r="O20" s="764"/>
      <c r="P20" s="764"/>
      <c r="Q20" s="764"/>
      <c r="R20" s="764"/>
      <c r="S20" s="764"/>
      <c r="T20" s="764"/>
      <c r="U20" s="764"/>
      <c r="V20" s="765"/>
      <c r="W20" s="733">
        <f>W18+W19</f>
        <v>0</v>
      </c>
      <c r="X20" s="734"/>
      <c r="Y20" s="734"/>
      <c r="Z20" s="734"/>
      <c r="AA20" s="734"/>
      <c r="AB20" s="735"/>
      <c r="AC20" s="192" t="s">
        <v>41</v>
      </c>
      <c r="AD20" s="123" t="s">
        <v>42</v>
      </c>
      <c r="AE20" s="688" t="str">
        <f>IF(H7="", "", IFERROR(IF(W21&gt;=W20,"○","×"),""))</f>
        <v/>
      </c>
      <c r="AF20" s="124"/>
      <c r="AG20" s="124"/>
      <c r="AH20" s="124"/>
      <c r="AI20" s="124"/>
      <c r="AJ20" s="124"/>
      <c r="AK20" s="124"/>
      <c r="AL20" s="124"/>
      <c r="AM20" s="124"/>
      <c r="AN20" s="124"/>
      <c r="AO20" s="124"/>
      <c r="AP20" s="124"/>
      <c r="AQ20" s="771" t="s">
        <v>2107</v>
      </c>
      <c r="AR20" s="772"/>
      <c r="AS20" s="772"/>
      <c r="AT20" s="772"/>
      <c r="AU20" s="772"/>
      <c r="AV20" s="772"/>
      <c r="AW20" s="772"/>
      <c r="AX20" s="772"/>
      <c r="AY20" s="772"/>
      <c r="AZ20" s="772"/>
      <c r="BA20" s="772"/>
      <c r="BB20" s="772"/>
      <c r="BC20" s="772"/>
      <c r="BD20" s="772"/>
      <c r="BE20" s="773"/>
    </row>
    <row r="21" spans="1:57" ht="33.65" customHeight="1" thickBot="1">
      <c r="A21" s="124"/>
      <c r="B21" s="191" t="s">
        <v>45</v>
      </c>
      <c r="C21" s="764" t="s">
        <v>2203</v>
      </c>
      <c r="D21" s="764"/>
      <c r="E21" s="764"/>
      <c r="F21" s="764"/>
      <c r="G21" s="764"/>
      <c r="H21" s="764"/>
      <c r="I21" s="764"/>
      <c r="J21" s="764"/>
      <c r="K21" s="764"/>
      <c r="L21" s="764"/>
      <c r="M21" s="764"/>
      <c r="N21" s="764"/>
      <c r="O21" s="764"/>
      <c r="P21" s="764"/>
      <c r="Q21" s="764"/>
      <c r="R21" s="764"/>
      <c r="S21" s="764"/>
      <c r="T21" s="764"/>
      <c r="U21" s="764"/>
      <c r="V21" s="764"/>
      <c r="W21" s="725"/>
      <c r="X21" s="726"/>
      <c r="Y21" s="726"/>
      <c r="Z21" s="726"/>
      <c r="AA21" s="726"/>
      <c r="AB21" s="727"/>
      <c r="AC21" s="198" t="s">
        <v>41</v>
      </c>
      <c r="AD21" s="123" t="s">
        <v>42</v>
      </c>
      <c r="AE21" s="69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91" t="s">
        <v>2118</v>
      </c>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1"/>
      <c r="AC23" s="791"/>
      <c r="AD23" s="791"/>
      <c r="AE23" s="791"/>
      <c r="AF23" s="791"/>
      <c r="AG23" s="791"/>
      <c r="AH23" s="791"/>
      <c r="AI23" s="791"/>
      <c r="AJ23" s="791"/>
      <c r="AK23" s="79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731" t="s">
        <v>1915</v>
      </c>
      <c r="D26" s="731"/>
      <c r="E26" s="731"/>
      <c r="F26" s="731"/>
      <c r="G26" s="731"/>
      <c r="H26" s="731"/>
      <c r="I26" s="731"/>
      <c r="J26" s="731"/>
      <c r="K26" s="731"/>
      <c r="L26" s="731"/>
      <c r="M26" s="731"/>
      <c r="N26" s="731"/>
      <c r="O26" s="731"/>
      <c r="P26" s="732"/>
      <c r="Q26" s="685">
        <f>Q27-Q28-Q29</f>
        <v>0</v>
      </c>
      <c r="R26" s="686"/>
      <c r="S26" s="686"/>
      <c r="T26" s="686"/>
      <c r="U26" s="686"/>
      <c r="V26" s="687"/>
      <c r="W26" s="215" t="s">
        <v>41</v>
      </c>
      <c r="X26" s="216" t="s">
        <v>42</v>
      </c>
      <c r="Y26" s="688" t="str">
        <f>IF(H7="", "", IF(Q30="","",IF(Q26="","",IF(Q26&gt;=Q30,"○","×"))))</f>
        <v/>
      </c>
      <c r="Z26" s="217"/>
      <c r="AA26" s="211"/>
      <c r="AB26" s="211"/>
      <c r="AC26" s="211"/>
      <c r="AD26" s="213"/>
      <c r="AE26" s="213"/>
      <c r="AF26" s="213"/>
      <c r="AG26" s="213"/>
      <c r="AH26" s="213"/>
      <c r="AI26" s="213"/>
      <c r="AJ26" s="213"/>
      <c r="AK26" s="213"/>
      <c r="AL26" s="124"/>
      <c r="AM26" s="124"/>
      <c r="AN26" s="124"/>
      <c r="AO26" s="124"/>
      <c r="AP26" s="124"/>
      <c r="AQ26" s="716" t="s">
        <v>2119</v>
      </c>
      <c r="AR26" s="717"/>
      <c r="AS26" s="717"/>
      <c r="AT26" s="717"/>
      <c r="AU26" s="717"/>
      <c r="AV26" s="717"/>
      <c r="AW26" s="717"/>
      <c r="AX26" s="717"/>
      <c r="AY26" s="717"/>
      <c r="AZ26" s="717"/>
      <c r="BA26" s="717"/>
      <c r="BB26" s="717"/>
      <c r="BC26" s="717"/>
      <c r="BD26" s="717"/>
      <c r="BE26" s="718"/>
    </row>
    <row r="27" spans="1:57" ht="18.75" customHeight="1" thickBot="1">
      <c r="A27" s="124"/>
      <c r="B27" s="584"/>
      <c r="C27" s="678" t="s">
        <v>1916</v>
      </c>
      <c r="D27" s="678"/>
      <c r="E27" s="678"/>
      <c r="F27" s="678"/>
      <c r="G27" s="678"/>
      <c r="H27" s="678"/>
      <c r="I27" s="678"/>
      <c r="J27" s="678"/>
      <c r="K27" s="678"/>
      <c r="L27" s="678"/>
      <c r="M27" s="678"/>
      <c r="N27" s="678"/>
      <c r="O27" s="678"/>
      <c r="P27" s="679"/>
      <c r="Q27" s="682"/>
      <c r="R27" s="683"/>
      <c r="S27" s="683"/>
      <c r="T27" s="683"/>
      <c r="U27" s="683"/>
      <c r="V27" s="684"/>
      <c r="W27" s="215" t="s">
        <v>41</v>
      </c>
      <c r="X27" s="216"/>
      <c r="Y27" s="689"/>
      <c r="Z27" s="217"/>
      <c r="AA27" s="211"/>
      <c r="AB27" s="211"/>
      <c r="AC27" s="211"/>
      <c r="AD27" s="213"/>
      <c r="AE27" s="211"/>
      <c r="AF27" s="211"/>
      <c r="AG27" s="211"/>
      <c r="AH27" s="211"/>
      <c r="AI27" s="211"/>
      <c r="AJ27" s="211"/>
      <c r="AK27" s="213"/>
      <c r="AL27" s="124"/>
      <c r="AM27" s="124"/>
      <c r="AN27" s="124"/>
      <c r="AO27" s="124"/>
      <c r="AP27" s="124"/>
      <c r="AQ27" s="719"/>
      <c r="AR27" s="720"/>
      <c r="AS27" s="720"/>
      <c r="AT27" s="720"/>
      <c r="AU27" s="720"/>
      <c r="AV27" s="720"/>
      <c r="AW27" s="720"/>
      <c r="AX27" s="720"/>
      <c r="AY27" s="720"/>
      <c r="AZ27" s="720"/>
      <c r="BA27" s="720"/>
      <c r="BB27" s="720"/>
      <c r="BC27" s="720"/>
      <c r="BD27" s="720"/>
      <c r="BE27" s="721"/>
    </row>
    <row r="28" spans="1:57" ht="18.75" customHeight="1" thickBot="1">
      <c r="A28" s="124"/>
      <c r="B28" s="584"/>
      <c r="C28" s="680" t="s">
        <v>1917</v>
      </c>
      <c r="D28" s="680"/>
      <c r="E28" s="680"/>
      <c r="F28" s="680"/>
      <c r="G28" s="680"/>
      <c r="H28" s="680"/>
      <c r="I28" s="680"/>
      <c r="J28" s="680"/>
      <c r="K28" s="680"/>
      <c r="L28" s="680"/>
      <c r="M28" s="680"/>
      <c r="N28" s="680"/>
      <c r="O28" s="680"/>
      <c r="P28" s="681"/>
      <c r="Q28" s="685">
        <f>W21</f>
        <v>0</v>
      </c>
      <c r="R28" s="686"/>
      <c r="S28" s="686"/>
      <c r="T28" s="686"/>
      <c r="U28" s="686"/>
      <c r="V28" s="687"/>
      <c r="W28" s="215" t="s">
        <v>41</v>
      </c>
      <c r="X28" s="216"/>
      <c r="Y28" s="689"/>
      <c r="Z28" s="217"/>
      <c r="AA28" s="211"/>
      <c r="AB28" s="211"/>
      <c r="AC28" s="211"/>
      <c r="AD28" s="213"/>
      <c r="AE28" s="211"/>
      <c r="AF28" s="211"/>
      <c r="AG28" s="211"/>
      <c r="AH28" s="211"/>
      <c r="AI28" s="211"/>
      <c r="AJ28" s="211"/>
      <c r="AK28" s="213"/>
      <c r="AL28" s="124"/>
      <c r="AM28" s="124"/>
      <c r="AN28" s="124"/>
      <c r="AO28" s="124"/>
      <c r="AP28" s="124"/>
      <c r="AQ28" s="719"/>
      <c r="AR28" s="720"/>
      <c r="AS28" s="720"/>
      <c r="AT28" s="720"/>
      <c r="AU28" s="720"/>
      <c r="AV28" s="720"/>
      <c r="AW28" s="720"/>
      <c r="AX28" s="720"/>
      <c r="AY28" s="720"/>
      <c r="AZ28" s="720"/>
      <c r="BA28" s="720"/>
      <c r="BB28" s="720"/>
      <c r="BC28" s="720"/>
      <c r="BD28" s="720"/>
      <c r="BE28" s="721"/>
    </row>
    <row r="29" spans="1:57" ht="27.75" customHeight="1" thickBot="1">
      <c r="A29" s="124"/>
      <c r="B29" s="218"/>
      <c r="C29" s="680" t="s">
        <v>1920</v>
      </c>
      <c r="D29" s="680"/>
      <c r="E29" s="680"/>
      <c r="F29" s="680"/>
      <c r="G29" s="680"/>
      <c r="H29" s="680"/>
      <c r="I29" s="680"/>
      <c r="J29" s="680"/>
      <c r="K29" s="680"/>
      <c r="L29" s="680"/>
      <c r="M29" s="680"/>
      <c r="N29" s="680"/>
      <c r="O29" s="680"/>
      <c r="P29" s="681"/>
      <c r="Q29" s="682"/>
      <c r="R29" s="683"/>
      <c r="S29" s="683"/>
      <c r="T29" s="683"/>
      <c r="U29" s="683"/>
      <c r="V29" s="684"/>
      <c r="W29" s="215" t="s">
        <v>41</v>
      </c>
      <c r="X29" s="216"/>
      <c r="Y29" s="689"/>
      <c r="Z29" s="217"/>
      <c r="AA29" s="211"/>
      <c r="AB29" s="211"/>
      <c r="AC29" s="211"/>
      <c r="AD29" s="213"/>
      <c r="AE29" s="211"/>
      <c r="AF29" s="211"/>
      <c r="AG29" s="211"/>
      <c r="AH29" s="211"/>
      <c r="AI29" s="211"/>
      <c r="AJ29" s="211"/>
      <c r="AK29" s="213"/>
      <c r="AL29" s="124"/>
      <c r="AM29" s="124"/>
      <c r="AN29" s="124"/>
      <c r="AO29" s="124"/>
      <c r="AP29" s="124"/>
      <c r="AQ29" s="719"/>
      <c r="AR29" s="720"/>
      <c r="AS29" s="720"/>
      <c r="AT29" s="720"/>
      <c r="AU29" s="720"/>
      <c r="AV29" s="720"/>
      <c r="AW29" s="720"/>
      <c r="AX29" s="720"/>
      <c r="AY29" s="720"/>
      <c r="AZ29" s="720"/>
      <c r="BA29" s="720"/>
      <c r="BB29" s="720"/>
      <c r="BC29" s="720"/>
      <c r="BD29" s="720"/>
      <c r="BE29" s="721"/>
    </row>
    <row r="30" spans="1:57" ht="30.75" customHeight="1" thickBot="1">
      <c r="A30" s="124"/>
      <c r="B30" s="214" t="s">
        <v>43</v>
      </c>
      <c r="C30" s="800" t="s">
        <v>1918</v>
      </c>
      <c r="D30" s="801"/>
      <c r="E30" s="801"/>
      <c r="F30" s="801"/>
      <c r="G30" s="801"/>
      <c r="H30" s="801"/>
      <c r="I30" s="801"/>
      <c r="J30" s="801"/>
      <c r="K30" s="801"/>
      <c r="L30" s="801"/>
      <c r="M30" s="801"/>
      <c r="N30" s="801"/>
      <c r="O30" s="801"/>
      <c r="P30" s="801"/>
      <c r="Q30" s="685">
        <f>Q31-Q32-Q33-Q34</f>
        <v>0</v>
      </c>
      <c r="R30" s="686"/>
      <c r="S30" s="686"/>
      <c r="T30" s="686"/>
      <c r="U30" s="686"/>
      <c r="V30" s="687"/>
      <c r="W30" s="219" t="s">
        <v>41</v>
      </c>
      <c r="X30" s="216" t="s">
        <v>42</v>
      </c>
      <c r="Y30" s="690"/>
      <c r="Z30" s="217"/>
      <c r="AA30" s="211"/>
      <c r="AB30" s="211"/>
      <c r="AC30" s="211"/>
      <c r="AD30" s="213"/>
      <c r="AE30" s="211"/>
      <c r="AF30" s="211"/>
      <c r="AG30" s="211"/>
      <c r="AH30" s="211"/>
      <c r="AI30" s="211"/>
      <c r="AJ30" s="211"/>
      <c r="AK30" s="213"/>
      <c r="AL30" s="124"/>
      <c r="AM30" s="124"/>
      <c r="AN30" s="124"/>
      <c r="AO30" s="124"/>
      <c r="AP30" s="124"/>
      <c r="AQ30" s="722"/>
      <c r="AR30" s="723"/>
      <c r="AS30" s="723"/>
      <c r="AT30" s="723"/>
      <c r="AU30" s="723"/>
      <c r="AV30" s="723"/>
      <c r="AW30" s="723"/>
      <c r="AX30" s="723"/>
      <c r="AY30" s="723"/>
      <c r="AZ30" s="723"/>
      <c r="BA30" s="723"/>
      <c r="BB30" s="723"/>
      <c r="BC30" s="723"/>
      <c r="BD30" s="723"/>
      <c r="BE30" s="724"/>
    </row>
    <row r="31" spans="1:57" ht="18.75" customHeight="1" thickBot="1">
      <c r="A31" s="124"/>
      <c r="B31" s="777"/>
      <c r="C31" s="679" t="s">
        <v>1919</v>
      </c>
      <c r="D31" s="810"/>
      <c r="E31" s="810"/>
      <c r="F31" s="810"/>
      <c r="G31" s="810"/>
      <c r="H31" s="810"/>
      <c r="I31" s="810"/>
      <c r="J31" s="810"/>
      <c r="K31" s="810"/>
      <c r="L31" s="810"/>
      <c r="M31" s="810"/>
      <c r="N31" s="810"/>
      <c r="O31" s="810"/>
      <c r="P31" s="811"/>
      <c r="Q31" s="782"/>
      <c r="R31" s="783"/>
      <c r="S31" s="783"/>
      <c r="T31" s="783"/>
      <c r="U31" s="783"/>
      <c r="V31" s="78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77"/>
      <c r="C32" s="679" t="s">
        <v>2120</v>
      </c>
      <c r="D32" s="810"/>
      <c r="E32" s="810"/>
      <c r="F32" s="810"/>
      <c r="G32" s="810"/>
      <c r="H32" s="810"/>
      <c r="I32" s="810"/>
      <c r="J32" s="810"/>
      <c r="K32" s="810"/>
      <c r="L32" s="810"/>
      <c r="M32" s="810"/>
      <c r="N32" s="810"/>
      <c r="O32" s="810"/>
      <c r="P32" s="811"/>
      <c r="Q32" s="782"/>
      <c r="R32" s="783"/>
      <c r="S32" s="783"/>
      <c r="T32" s="783"/>
      <c r="U32" s="783"/>
      <c r="V32" s="78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77"/>
      <c r="C33" s="812" t="s">
        <v>1923</v>
      </c>
      <c r="D33" s="813"/>
      <c r="E33" s="813"/>
      <c r="F33" s="813"/>
      <c r="G33" s="813"/>
      <c r="H33" s="813"/>
      <c r="I33" s="813"/>
      <c r="J33" s="813"/>
      <c r="K33" s="813"/>
      <c r="L33" s="813"/>
      <c r="M33" s="813"/>
      <c r="N33" s="813"/>
      <c r="O33" s="813"/>
      <c r="P33" s="814"/>
      <c r="Q33" s="782"/>
      <c r="R33" s="783"/>
      <c r="S33" s="783"/>
      <c r="T33" s="783"/>
      <c r="U33" s="783"/>
      <c r="V33" s="78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78"/>
      <c r="C34" s="779" t="s">
        <v>1924</v>
      </c>
      <c r="D34" s="780"/>
      <c r="E34" s="780"/>
      <c r="F34" s="780"/>
      <c r="G34" s="780"/>
      <c r="H34" s="780"/>
      <c r="I34" s="780"/>
      <c r="J34" s="780"/>
      <c r="K34" s="780"/>
      <c r="L34" s="780"/>
      <c r="M34" s="780"/>
      <c r="N34" s="780"/>
      <c r="O34" s="780"/>
      <c r="P34" s="781"/>
      <c r="Q34" s="782"/>
      <c r="R34" s="783"/>
      <c r="S34" s="783"/>
      <c r="T34" s="783"/>
      <c r="U34" s="783"/>
      <c r="V34" s="78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85" t="s">
        <v>1921</v>
      </c>
      <c r="D37" s="785"/>
      <c r="E37" s="785"/>
      <c r="F37" s="785"/>
      <c r="G37" s="785"/>
      <c r="H37" s="785"/>
      <c r="I37" s="785"/>
      <c r="J37" s="785"/>
      <c r="K37" s="785"/>
      <c r="L37" s="785"/>
      <c r="M37" s="785"/>
      <c r="N37" s="785"/>
      <c r="O37" s="785"/>
      <c r="P37" s="785"/>
      <c r="Q37" s="785"/>
      <c r="R37" s="785"/>
      <c r="S37" s="785"/>
      <c r="T37" s="785"/>
      <c r="U37" s="785"/>
      <c r="V37" s="785"/>
      <c r="W37" s="785"/>
      <c r="X37" s="785"/>
      <c r="Y37" s="785"/>
      <c r="Z37" s="785"/>
      <c r="AA37" s="785"/>
      <c r="AB37" s="785"/>
      <c r="AC37" s="785"/>
      <c r="AD37" s="785"/>
      <c r="AE37" s="785"/>
      <c r="AF37" s="785"/>
      <c r="AG37" s="785"/>
      <c r="AH37" s="785"/>
      <c r="AI37" s="785"/>
      <c r="AJ37" s="785"/>
      <c r="AK37" s="785"/>
      <c r="AL37" s="223"/>
      <c r="AT37" s="176"/>
      <c r="AU37" s="176"/>
      <c r="AV37" s="176"/>
      <c r="AW37" s="176"/>
      <c r="AX37" s="176"/>
    </row>
    <row r="38" spans="1:57" s="171" customFormat="1" ht="33" customHeight="1">
      <c r="A38" s="170"/>
      <c r="B38" s="222" t="s">
        <v>47</v>
      </c>
      <c r="C38" s="791" t="s">
        <v>1922</v>
      </c>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223"/>
      <c r="AT38" s="176"/>
      <c r="AU38" s="176"/>
      <c r="AV38" s="176"/>
      <c r="AW38" s="176"/>
      <c r="AX38" s="176"/>
    </row>
    <row r="39" spans="1:57" s="171" customFormat="1" ht="34.9" customHeight="1">
      <c r="A39" s="170"/>
      <c r="B39" s="222" t="s">
        <v>47</v>
      </c>
      <c r="C39" s="785" t="s">
        <v>2121</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85"/>
      <c r="AB39" s="785"/>
      <c r="AC39" s="785"/>
      <c r="AD39" s="785"/>
      <c r="AE39" s="785"/>
      <c r="AF39" s="785"/>
      <c r="AG39" s="785"/>
      <c r="AH39" s="785"/>
      <c r="AI39" s="785"/>
      <c r="AJ39" s="785"/>
      <c r="AK39" s="78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711" t="s">
        <v>2104</v>
      </c>
      <c r="C41" s="711"/>
      <c r="D41" s="711"/>
      <c r="E41" s="711"/>
      <c r="F41" s="711"/>
      <c r="G41" s="711"/>
      <c r="H41" s="711"/>
      <c r="I41" s="711"/>
      <c r="J41" s="711"/>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182"/>
      <c r="AT41" s="177"/>
      <c r="AU41" s="177"/>
      <c r="AV41" s="177"/>
      <c r="AW41" s="177"/>
      <c r="AX41" s="177"/>
    </row>
    <row r="42" spans="1:57" ht="16.5" customHeight="1" thickBot="1">
      <c r="A42" s="124"/>
      <c r="B42" s="125" t="s">
        <v>47</v>
      </c>
      <c r="C42" s="712" t="s">
        <v>1925</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183"/>
      <c r="AT42" s="177"/>
      <c r="AU42" s="177"/>
      <c r="AV42" s="177"/>
      <c r="AW42" s="177"/>
      <c r="AX42" s="177"/>
    </row>
    <row r="43" spans="1:57" ht="51.75" customHeight="1">
      <c r="A43" s="124"/>
      <c r="B43" s="699" t="s">
        <v>49</v>
      </c>
      <c r="C43" s="700"/>
      <c r="D43" s="700"/>
      <c r="E43" s="701"/>
      <c r="F43" s="702"/>
      <c r="G43" s="703"/>
      <c r="H43" s="703"/>
      <c r="I43" s="703"/>
      <c r="J43" s="703"/>
      <c r="K43" s="703"/>
      <c r="L43" s="703"/>
      <c r="M43" s="703"/>
      <c r="N43" s="703"/>
      <c r="O43" s="703"/>
      <c r="P43" s="703"/>
      <c r="Q43" s="703"/>
      <c r="R43" s="703"/>
      <c r="S43" s="703"/>
      <c r="T43" s="703"/>
      <c r="U43" s="703"/>
      <c r="V43" s="703"/>
      <c r="W43" s="703"/>
      <c r="X43" s="703"/>
      <c r="Y43" s="703"/>
      <c r="Z43" s="703"/>
      <c r="AA43" s="703"/>
      <c r="AB43" s="703"/>
      <c r="AC43" s="703"/>
      <c r="AD43" s="703"/>
      <c r="AE43" s="703"/>
      <c r="AF43" s="703"/>
      <c r="AG43" s="703"/>
      <c r="AH43" s="703"/>
      <c r="AI43" s="703"/>
      <c r="AJ43" s="703"/>
      <c r="AK43" s="704"/>
      <c r="AL43" s="170"/>
      <c r="AQ43" s="827" t="s">
        <v>2108</v>
      </c>
      <c r="AR43" s="828"/>
      <c r="AS43" s="828"/>
      <c r="AT43" s="828"/>
      <c r="AU43" s="828"/>
      <c r="AV43" s="828"/>
      <c r="AW43" s="828"/>
      <c r="AX43" s="828"/>
      <c r="AY43" s="828"/>
      <c r="AZ43" s="828"/>
      <c r="BA43" s="828"/>
      <c r="BB43" s="828"/>
      <c r="BC43" s="828"/>
      <c r="BD43" s="828"/>
      <c r="BE43" s="829"/>
    </row>
    <row r="44" spans="1:57" ht="47.25" customHeight="1" thickBot="1">
      <c r="A44" s="124"/>
      <c r="B44" s="699" t="s">
        <v>50</v>
      </c>
      <c r="C44" s="700"/>
      <c r="D44" s="700"/>
      <c r="E44" s="701"/>
      <c r="F44" s="713"/>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5"/>
      <c r="AL44" s="170"/>
      <c r="AQ44" s="830"/>
      <c r="AR44" s="831"/>
      <c r="AS44" s="831"/>
      <c r="AT44" s="831"/>
      <c r="AU44" s="831"/>
      <c r="AV44" s="831"/>
      <c r="AW44" s="831"/>
      <c r="AX44" s="831"/>
      <c r="AY44" s="831"/>
      <c r="AZ44" s="831"/>
      <c r="BA44" s="831"/>
      <c r="BB44" s="831"/>
      <c r="BC44" s="831"/>
      <c r="BD44" s="831"/>
      <c r="BE44" s="83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91" t="s">
        <v>51</v>
      </c>
      <c r="C46" s="691"/>
      <c r="D46" s="691"/>
      <c r="E46" s="691"/>
      <c r="F46" s="691"/>
      <c r="G46" s="691"/>
      <c r="H46" s="691"/>
      <c r="I46" s="691"/>
      <c r="J46" s="691"/>
      <c r="K46" s="691"/>
      <c r="L46" s="691"/>
      <c r="M46" s="691"/>
      <c r="N46" s="691"/>
      <c r="O46" s="691"/>
      <c r="P46" s="691"/>
      <c r="Q46" s="691"/>
      <c r="R46" s="691"/>
      <c r="S46" s="691"/>
      <c r="T46" s="691"/>
      <c r="U46" s="691"/>
      <c r="V46" s="691"/>
      <c r="W46" s="691"/>
      <c r="X46" s="691"/>
      <c r="Y46" s="691"/>
      <c r="Z46" s="691"/>
      <c r="AA46" s="691"/>
      <c r="AB46" s="691"/>
      <c r="AC46" s="691"/>
      <c r="AD46" s="691"/>
      <c r="AE46" s="691"/>
      <c r="AF46" s="691"/>
      <c r="AG46" s="691"/>
      <c r="AH46" s="691"/>
      <c r="AI46" s="691"/>
      <c r="AJ46" s="691"/>
      <c r="AK46" s="691"/>
      <c r="AL46" s="227"/>
      <c r="AT46" s="229"/>
      <c r="AU46" s="229"/>
      <c r="AV46" s="229"/>
      <c r="AW46" s="229"/>
      <c r="AX46" s="229"/>
    </row>
    <row r="47" spans="1:57" s="228" customFormat="1" ht="17.5" customHeight="1" thickBot="1">
      <c r="A47" s="227"/>
      <c r="B47" s="710" t="s">
        <v>2122</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5" customHeight="1" thickBot="1">
      <c r="A48" s="227"/>
      <c r="B48" s="833" t="s">
        <v>2112</v>
      </c>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766" t="s">
        <v>2189</v>
      </c>
      <c r="C49" s="767"/>
      <c r="D49" s="767"/>
      <c r="E49" s="767"/>
      <c r="F49" s="767"/>
      <c r="G49" s="767"/>
      <c r="H49" s="767"/>
      <c r="I49" s="767"/>
      <c r="J49" s="767"/>
      <c r="K49" s="767"/>
      <c r="L49" s="767"/>
      <c r="M49" s="767"/>
      <c r="N49" s="767"/>
      <c r="O49" s="767"/>
      <c r="P49" s="767"/>
      <c r="Q49" s="767"/>
      <c r="R49" s="767"/>
      <c r="S49" s="768"/>
      <c r="T49" s="769">
        <f>'別紙様式3-2（処遇改善加算　個票）'!N6</f>
        <v>0</v>
      </c>
      <c r="U49" s="770"/>
      <c r="V49" s="770"/>
      <c r="W49" s="770"/>
      <c r="X49" s="77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705" t="s">
        <v>2190</v>
      </c>
      <c r="C50" s="706"/>
      <c r="D50" s="706"/>
      <c r="E50" s="706"/>
      <c r="F50" s="706"/>
      <c r="G50" s="706"/>
      <c r="H50" s="706"/>
      <c r="I50" s="706"/>
      <c r="J50" s="706"/>
      <c r="K50" s="706"/>
      <c r="L50" s="706"/>
      <c r="M50" s="706"/>
      <c r="N50" s="706"/>
      <c r="O50" s="706"/>
      <c r="P50" s="706"/>
      <c r="Q50" s="706"/>
      <c r="R50" s="706"/>
      <c r="S50" s="706"/>
      <c r="T50" s="707"/>
      <c r="U50" s="708"/>
      <c r="V50" s="708"/>
      <c r="W50" s="708"/>
      <c r="X50" s="709"/>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 customHeight="1" thickBot="1">
      <c r="A52" s="124"/>
      <c r="B52" s="710" t="s">
        <v>2184</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124"/>
      <c r="AN52" s="239"/>
      <c r="AO52" s="231"/>
      <c r="AP52" s="231"/>
    </row>
    <row r="53" spans="1:57" ht="21" customHeight="1" thickBot="1">
      <c r="A53" s="124"/>
      <c r="B53" s="833" t="s">
        <v>2113</v>
      </c>
      <c r="C53" s="834"/>
      <c r="D53" s="834"/>
      <c r="E53" s="834"/>
      <c r="F53" s="834"/>
      <c r="G53" s="834"/>
      <c r="H53" s="834"/>
      <c r="I53" s="834"/>
      <c r="J53" s="834"/>
      <c r="K53" s="834"/>
      <c r="L53" s="834"/>
      <c r="M53" s="834"/>
      <c r="N53" s="834"/>
      <c r="O53" s="834"/>
      <c r="P53" s="834"/>
      <c r="Q53" s="834"/>
      <c r="R53" s="834"/>
      <c r="S53" s="834"/>
      <c r="T53" s="834"/>
      <c r="U53" s="834"/>
      <c r="V53" s="834"/>
      <c r="W53" s="834"/>
      <c r="X53" s="834"/>
      <c r="Y53" s="834"/>
      <c r="Z53" s="834"/>
      <c r="AA53" s="834"/>
      <c r="AB53" s="834"/>
      <c r="AC53" s="834"/>
      <c r="AD53" s="834"/>
      <c r="AE53" s="834"/>
      <c r="AF53" s="834"/>
      <c r="AG53" s="834"/>
      <c r="AH53" s="834"/>
      <c r="AI53" s="834"/>
      <c r="AJ53" s="834"/>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705" t="s">
        <v>2191</v>
      </c>
      <c r="C54" s="792"/>
      <c r="D54" s="792"/>
      <c r="E54" s="792"/>
      <c r="F54" s="792"/>
      <c r="G54" s="792"/>
      <c r="H54" s="792"/>
      <c r="I54" s="792"/>
      <c r="J54" s="792"/>
      <c r="K54" s="792"/>
      <c r="L54" s="792"/>
      <c r="M54" s="792"/>
      <c r="N54" s="792"/>
      <c r="O54" s="792"/>
      <c r="P54" s="792"/>
      <c r="Q54" s="792"/>
      <c r="R54" s="792"/>
      <c r="S54" s="793"/>
      <c r="T54" s="769">
        <f>'別紙様式3-2（処遇改善加算　個票）'!N7</f>
        <v>0</v>
      </c>
      <c r="U54" s="770"/>
      <c r="V54" s="770"/>
      <c r="W54" s="770"/>
      <c r="X54" s="77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788" t="s">
        <v>52</v>
      </c>
      <c r="AR54" s="789"/>
      <c r="AS54" s="789"/>
      <c r="AT54" s="789"/>
      <c r="AU54" s="789"/>
      <c r="AV54" s="789"/>
      <c r="AW54" s="789"/>
      <c r="AX54" s="789"/>
      <c r="AY54" s="789"/>
      <c r="AZ54" s="789"/>
      <c r="BA54" s="789"/>
      <c r="BB54" s="789"/>
      <c r="BC54" s="789"/>
      <c r="BD54" s="789"/>
      <c r="BE54" s="790"/>
    </row>
    <row r="55" spans="1:57" ht="23.25" customHeight="1" thickBot="1">
      <c r="A55" s="124"/>
      <c r="B55" s="694" t="s">
        <v>2192</v>
      </c>
      <c r="C55" s="695"/>
      <c r="D55" s="695"/>
      <c r="E55" s="695"/>
      <c r="F55" s="695"/>
      <c r="G55" s="695"/>
      <c r="H55" s="695"/>
      <c r="I55" s="695"/>
      <c r="J55" s="695"/>
      <c r="K55" s="695"/>
      <c r="L55" s="695"/>
      <c r="M55" s="695"/>
      <c r="N55" s="695"/>
      <c r="O55" s="695"/>
      <c r="P55" s="695"/>
      <c r="Q55" s="695"/>
      <c r="R55" s="695"/>
      <c r="S55" s="695"/>
      <c r="T55" s="696"/>
      <c r="U55" s="697"/>
      <c r="V55" s="697"/>
      <c r="W55" s="697"/>
      <c r="X55" s="698"/>
      <c r="Y55" s="240" t="s">
        <v>41</v>
      </c>
      <c r="Z55" s="124"/>
      <c r="AA55" s="241" t="s">
        <v>53</v>
      </c>
      <c r="AB55" s="728">
        <f>IFERROR(T56/T54*100,0)</f>
        <v>0</v>
      </c>
      <c r="AC55" s="729"/>
      <c r="AD55" s="730"/>
      <c r="AE55" s="242" t="s">
        <v>54</v>
      </c>
      <c r="AF55" s="243" t="s">
        <v>55</v>
      </c>
      <c r="AG55" s="124" t="s">
        <v>42</v>
      </c>
      <c r="AH55" s="194" t="str">
        <f>IF(T54=0,"",(IF(AND(AB55&gt;=200/3,T56&lt;=T55),"○","×")))</f>
        <v/>
      </c>
      <c r="AI55" s="234"/>
      <c r="AJ55" s="234"/>
      <c r="AK55" s="234"/>
      <c r="AL55" s="234"/>
      <c r="AM55" s="430"/>
      <c r="AN55" s="414"/>
      <c r="AO55" s="239"/>
      <c r="AP55" s="239"/>
      <c r="AQ55" s="788" t="s">
        <v>2111</v>
      </c>
      <c r="AR55" s="789"/>
      <c r="AS55" s="789"/>
      <c r="AT55" s="789"/>
      <c r="AU55" s="789"/>
      <c r="AV55" s="789"/>
      <c r="AW55" s="789"/>
      <c r="AX55" s="789"/>
      <c r="AY55" s="789"/>
      <c r="AZ55" s="789"/>
      <c r="BA55" s="789"/>
      <c r="BB55" s="789"/>
      <c r="BC55" s="789"/>
      <c r="BD55" s="789"/>
      <c r="BE55" s="790"/>
    </row>
    <row r="56" spans="1:57" ht="26.25" customHeight="1" thickBot="1">
      <c r="A56" s="124"/>
      <c r="B56" s="244"/>
      <c r="C56" s="797" t="s">
        <v>2193</v>
      </c>
      <c r="D56" s="798"/>
      <c r="E56" s="798"/>
      <c r="F56" s="798"/>
      <c r="G56" s="798"/>
      <c r="H56" s="798"/>
      <c r="I56" s="798"/>
      <c r="J56" s="798"/>
      <c r="K56" s="798"/>
      <c r="L56" s="798"/>
      <c r="M56" s="798"/>
      <c r="N56" s="798"/>
      <c r="O56" s="798"/>
      <c r="P56" s="798"/>
      <c r="Q56" s="798"/>
      <c r="R56" s="798"/>
      <c r="S56" s="798"/>
      <c r="T56" s="794"/>
      <c r="U56" s="795"/>
      <c r="V56" s="795"/>
      <c r="W56" s="795"/>
      <c r="X56" s="79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85"/>
      <c r="C60" s="586"/>
      <c r="D60" s="692" t="s">
        <v>57</v>
      </c>
      <c r="E60" s="692"/>
      <c r="F60" s="692"/>
      <c r="G60" s="692"/>
      <c r="H60" s="692"/>
      <c r="I60" s="692"/>
      <c r="J60" s="692"/>
      <c r="K60" s="692"/>
      <c r="L60" s="692"/>
      <c r="M60" s="692"/>
      <c r="N60" s="692"/>
      <c r="O60" s="692"/>
      <c r="P60" s="692"/>
      <c r="Q60" s="692"/>
      <c r="R60" s="692"/>
      <c r="S60" s="692"/>
      <c r="T60" s="692"/>
      <c r="U60" s="692"/>
      <c r="V60" s="692"/>
      <c r="W60" s="692"/>
      <c r="X60" s="692"/>
      <c r="Y60" s="692"/>
      <c r="Z60" s="693"/>
      <c r="AA60" s="227"/>
      <c r="AC60" s="183"/>
      <c r="AD60" s="183"/>
      <c r="AE60" s="183"/>
      <c r="AF60" s="183"/>
      <c r="AG60" s="183"/>
      <c r="AH60" s="183"/>
      <c r="AI60" s="677"/>
      <c r="AJ60" s="677"/>
      <c r="AK60" s="677"/>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99" t="s">
        <v>58</v>
      </c>
      <c r="D63" s="799"/>
      <c r="E63" s="799"/>
      <c r="F63" s="799"/>
      <c r="G63" s="799"/>
      <c r="H63" s="799"/>
      <c r="I63" s="799"/>
      <c r="J63" s="799"/>
      <c r="K63" s="799"/>
      <c r="L63" s="799"/>
      <c r="M63" s="799"/>
      <c r="N63" s="799"/>
      <c r="O63" s="799"/>
      <c r="P63" s="799"/>
      <c r="Q63" s="799"/>
      <c r="R63" s="799"/>
      <c r="S63" s="799"/>
      <c r="T63" s="79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85"/>
      <c r="D64" s="586"/>
      <c r="E64" s="786" t="s">
        <v>59</v>
      </c>
      <c r="F64" s="786"/>
      <c r="G64" s="786"/>
      <c r="H64" s="786"/>
      <c r="I64" s="786"/>
      <c r="J64" s="786"/>
      <c r="K64" s="786"/>
      <c r="L64" s="786"/>
      <c r="M64" s="786"/>
      <c r="N64" s="786"/>
      <c r="O64" s="786"/>
      <c r="P64" s="786"/>
      <c r="Q64" s="786"/>
      <c r="R64" s="78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99" t="s">
        <v>66</v>
      </c>
      <c r="D69" s="799"/>
      <c r="E69" s="799"/>
      <c r="F69" s="799"/>
      <c r="G69" s="799"/>
      <c r="H69" s="799"/>
      <c r="I69" s="799"/>
      <c r="J69" s="799"/>
      <c r="K69" s="799"/>
      <c r="L69" s="799"/>
      <c r="M69" s="799"/>
      <c r="N69" s="799"/>
      <c r="O69" s="799"/>
      <c r="P69" s="799"/>
      <c r="Q69" s="799"/>
      <c r="R69" s="79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85"/>
      <c r="D70" s="586"/>
      <c r="E70" s="786" t="s">
        <v>67</v>
      </c>
      <c r="F70" s="786"/>
      <c r="G70" s="786"/>
      <c r="H70" s="786"/>
      <c r="I70" s="786"/>
      <c r="J70" s="786"/>
      <c r="K70" s="786"/>
      <c r="L70" s="786"/>
      <c r="M70" s="786"/>
      <c r="N70" s="786"/>
      <c r="O70" s="786"/>
      <c r="P70" s="786"/>
      <c r="Q70" s="786"/>
      <c r="R70" s="78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856"/>
      <c r="C71" s="257" t="s">
        <v>60</v>
      </c>
      <c r="D71" s="802" t="s">
        <v>68</v>
      </c>
      <c r="E71" s="803"/>
      <c r="F71" s="803"/>
      <c r="G71" s="803"/>
      <c r="H71" s="804"/>
      <c r="I71" s="804"/>
      <c r="J71" s="804"/>
      <c r="K71" s="804"/>
      <c r="L71" s="804"/>
      <c r="M71" s="804"/>
      <c r="N71" s="804"/>
      <c r="O71" s="804"/>
      <c r="P71" s="804"/>
      <c r="Q71" s="804"/>
      <c r="R71" s="804"/>
      <c r="S71" s="804"/>
      <c r="T71" s="804"/>
      <c r="U71" s="804"/>
      <c r="V71" s="804"/>
      <c r="W71" s="804"/>
      <c r="X71" s="804"/>
      <c r="Y71" s="804"/>
      <c r="Z71" s="804"/>
      <c r="AA71" s="804"/>
      <c r="AB71" s="804"/>
      <c r="AC71" s="804"/>
      <c r="AD71" s="804"/>
      <c r="AE71" s="804"/>
      <c r="AF71" s="804"/>
      <c r="AG71" s="804"/>
      <c r="AH71" s="804"/>
      <c r="AI71" s="804"/>
      <c r="AJ71" s="804"/>
      <c r="AK71" s="805"/>
      <c r="AL71" s="170"/>
      <c r="AM71" s="435" t="b">
        <v>1</v>
      </c>
      <c r="AN71" s="434"/>
      <c r="AO71" s="435" t="b">
        <v>0</v>
      </c>
      <c r="AP71" s="231"/>
    </row>
    <row r="72" spans="1:57" ht="28.5" customHeight="1" thickBot="1">
      <c r="A72" s="124"/>
      <c r="B72" s="856"/>
      <c r="C72" s="622"/>
      <c r="D72" s="624" t="s">
        <v>69</v>
      </c>
      <c r="E72" s="625"/>
      <c r="F72" s="625"/>
      <c r="G72" s="625"/>
      <c r="H72" s="806"/>
      <c r="I72" s="808" t="s">
        <v>40</v>
      </c>
      <c r="J72" s="815" t="s">
        <v>70</v>
      </c>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c r="AJ72" s="816"/>
      <c r="AK72" s="817"/>
      <c r="AL72" s="170"/>
      <c r="AM72" s="434"/>
      <c r="AN72" s="434"/>
      <c r="AO72" s="434"/>
      <c r="AP72" s="231"/>
    </row>
    <row r="73" spans="1:57" ht="34.5" customHeight="1" thickBot="1">
      <c r="A73" s="124"/>
      <c r="B73" s="856"/>
      <c r="C73" s="622"/>
      <c r="D73" s="626"/>
      <c r="E73" s="627"/>
      <c r="F73" s="627"/>
      <c r="G73" s="627"/>
      <c r="H73" s="807"/>
      <c r="I73" s="809"/>
      <c r="J73" s="818"/>
      <c r="K73" s="819"/>
      <c r="L73" s="819"/>
      <c r="M73" s="819"/>
      <c r="N73" s="819"/>
      <c r="O73" s="819"/>
      <c r="P73" s="819"/>
      <c r="Q73" s="819"/>
      <c r="R73" s="819"/>
      <c r="S73" s="819"/>
      <c r="T73" s="819"/>
      <c r="U73" s="819"/>
      <c r="V73" s="819"/>
      <c r="W73" s="819"/>
      <c r="X73" s="819"/>
      <c r="Y73" s="819"/>
      <c r="Z73" s="819"/>
      <c r="AA73" s="819"/>
      <c r="AB73" s="819"/>
      <c r="AC73" s="819"/>
      <c r="AD73" s="819"/>
      <c r="AE73" s="819"/>
      <c r="AF73" s="819"/>
      <c r="AG73" s="819"/>
      <c r="AH73" s="819"/>
      <c r="AI73" s="819"/>
      <c r="AJ73" s="819"/>
      <c r="AK73" s="820"/>
      <c r="AL73" s="170"/>
      <c r="AM73" s="170"/>
      <c r="AN73" s="170"/>
      <c r="AO73" s="231"/>
      <c r="AP73" s="231"/>
      <c r="AQ73" s="774" t="s">
        <v>71</v>
      </c>
      <c r="AR73" s="775"/>
      <c r="AS73" s="775"/>
      <c r="AT73" s="775"/>
      <c r="AU73" s="775"/>
      <c r="AV73" s="775"/>
      <c r="AW73" s="775"/>
      <c r="AX73" s="775"/>
      <c r="AY73" s="775"/>
      <c r="AZ73" s="775"/>
      <c r="BA73" s="775"/>
      <c r="BB73" s="775"/>
      <c r="BC73" s="775"/>
      <c r="BD73" s="775"/>
      <c r="BE73" s="776"/>
    </row>
    <row r="74" spans="1:57" ht="15" customHeight="1" thickBot="1">
      <c r="A74" s="124"/>
      <c r="B74" s="856"/>
      <c r="C74" s="622"/>
      <c r="D74" s="626"/>
      <c r="E74" s="627"/>
      <c r="F74" s="627"/>
      <c r="G74" s="627"/>
      <c r="H74" s="821"/>
      <c r="I74" s="823" t="s">
        <v>43</v>
      </c>
      <c r="J74" s="280" t="s">
        <v>72</v>
      </c>
      <c r="K74" s="281"/>
      <c r="L74" s="281"/>
      <c r="M74" s="281"/>
      <c r="N74" s="281"/>
      <c r="O74" s="281"/>
      <c r="P74" s="281"/>
      <c r="Q74" s="281"/>
      <c r="R74" s="281"/>
      <c r="S74" s="825" t="s">
        <v>73</v>
      </c>
      <c r="T74" s="825"/>
      <c r="U74" s="825"/>
      <c r="V74" s="825"/>
      <c r="W74" s="825"/>
      <c r="X74" s="825"/>
      <c r="Y74" s="825"/>
      <c r="Z74" s="825"/>
      <c r="AA74" s="825"/>
      <c r="AB74" s="825"/>
      <c r="AC74" s="825"/>
      <c r="AD74" s="825"/>
      <c r="AE74" s="825"/>
      <c r="AF74" s="825"/>
      <c r="AG74" s="825"/>
      <c r="AH74" s="825"/>
      <c r="AI74" s="825"/>
      <c r="AJ74" s="825"/>
      <c r="AK74" s="826"/>
      <c r="AL74" s="170"/>
      <c r="AM74" s="282"/>
      <c r="AO74" s="170"/>
      <c r="AP74" s="170"/>
    </row>
    <row r="75" spans="1:57" ht="33" customHeight="1" thickBot="1">
      <c r="A75" s="124"/>
      <c r="B75" s="856"/>
      <c r="C75" s="623"/>
      <c r="D75" s="628"/>
      <c r="E75" s="629"/>
      <c r="F75" s="629"/>
      <c r="G75" s="629"/>
      <c r="H75" s="822"/>
      <c r="I75" s="824"/>
      <c r="J75" s="850"/>
      <c r="K75" s="851"/>
      <c r="L75" s="851"/>
      <c r="M75" s="851"/>
      <c r="N75" s="851"/>
      <c r="O75" s="851"/>
      <c r="P75" s="851"/>
      <c r="Q75" s="851"/>
      <c r="R75" s="851"/>
      <c r="S75" s="851"/>
      <c r="T75" s="851"/>
      <c r="U75" s="851"/>
      <c r="V75" s="851"/>
      <c r="W75" s="851"/>
      <c r="X75" s="851"/>
      <c r="Y75" s="851"/>
      <c r="Z75" s="851"/>
      <c r="AA75" s="851"/>
      <c r="AB75" s="851"/>
      <c r="AC75" s="851"/>
      <c r="AD75" s="851"/>
      <c r="AE75" s="851"/>
      <c r="AF75" s="851"/>
      <c r="AG75" s="851"/>
      <c r="AH75" s="851"/>
      <c r="AI75" s="851"/>
      <c r="AJ75" s="851"/>
      <c r="AK75" s="852"/>
      <c r="AL75" s="170"/>
      <c r="AM75" s="170"/>
      <c r="AN75" s="170"/>
      <c r="AQ75" s="774" t="s">
        <v>71</v>
      </c>
      <c r="AR75" s="775"/>
      <c r="AS75" s="775"/>
      <c r="AT75" s="775"/>
      <c r="AU75" s="775"/>
      <c r="AV75" s="775"/>
      <c r="AW75" s="775"/>
      <c r="AX75" s="775"/>
      <c r="AY75" s="775"/>
      <c r="AZ75" s="775"/>
      <c r="BA75" s="775"/>
      <c r="BB75" s="775"/>
      <c r="BC75" s="775"/>
      <c r="BD75" s="775"/>
      <c r="BE75" s="77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92" t="s">
        <v>57</v>
      </c>
      <c r="D80" s="692"/>
      <c r="E80" s="692"/>
      <c r="F80" s="692"/>
      <c r="G80" s="692"/>
      <c r="H80" s="692"/>
      <c r="I80" s="692"/>
      <c r="J80" s="692"/>
      <c r="K80" s="692"/>
      <c r="L80" s="692"/>
      <c r="M80" s="692"/>
      <c r="N80" s="692"/>
      <c r="O80" s="692"/>
      <c r="P80" s="692"/>
      <c r="Q80" s="692"/>
      <c r="R80" s="692"/>
      <c r="S80" s="692"/>
      <c r="T80" s="692"/>
      <c r="U80" s="692"/>
      <c r="V80" s="692"/>
      <c r="W80" s="69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85"/>
      <c r="C82" s="586"/>
      <c r="D82" s="854" t="s">
        <v>67</v>
      </c>
      <c r="E82" s="854"/>
      <c r="F82" s="854"/>
      <c r="G82" s="854"/>
      <c r="H82" s="854"/>
      <c r="I82" s="854"/>
      <c r="J82" s="854"/>
      <c r="K82" s="854"/>
      <c r="L82" s="854"/>
      <c r="M82" s="854"/>
      <c r="N82" s="854"/>
      <c r="O82" s="854"/>
      <c r="P82" s="854"/>
      <c r="Q82" s="85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620" t="s">
        <v>75</v>
      </c>
      <c r="D83" s="607"/>
      <c r="E83" s="607"/>
      <c r="F83" s="607"/>
      <c r="G83" s="607"/>
      <c r="H83" s="607"/>
      <c r="I83" s="607"/>
      <c r="J83" s="607"/>
      <c r="K83" s="607"/>
      <c r="L83" s="607"/>
      <c r="M83" s="607"/>
      <c r="N83" s="607"/>
      <c r="O83" s="607"/>
      <c r="P83" s="607"/>
      <c r="Q83" s="607"/>
      <c r="R83" s="607"/>
      <c r="S83" s="610"/>
      <c r="T83" s="607"/>
      <c r="U83" s="607"/>
      <c r="V83" s="607"/>
      <c r="W83" s="607"/>
      <c r="X83" s="607"/>
      <c r="Y83" s="607"/>
      <c r="Z83" s="607"/>
      <c r="AA83" s="607"/>
      <c r="AB83" s="607"/>
      <c r="AC83" s="607"/>
      <c r="AD83" s="607"/>
      <c r="AE83" s="607"/>
      <c r="AF83" s="607"/>
      <c r="AG83" s="607"/>
      <c r="AH83" s="607"/>
      <c r="AI83" s="607"/>
      <c r="AJ83" s="607"/>
      <c r="AK83" s="621"/>
      <c r="AL83" s="170"/>
      <c r="AM83" s="436"/>
      <c r="AN83" s="437"/>
      <c r="AO83" s="437"/>
      <c r="AP83" s="437"/>
    </row>
    <row r="84" spans="1:57" ht="27" customHeight="1">
      <c r="A84" s="124"/>
      <c r="B84" s="622"/>
      <c r="C84" s="624" t="s">
        <v>76</v>
      </c>
      <c r="D84" s="625"/>
      <c r="E84" s="625"/>
      <c r="F84" s="625"/>
      <c r="G84" s="371"/>
      <c r="H84" s="296" t="s">
        <v>40</v>
      </c>
      <c r="I84" s="843" t="s">
        <v>77</v>
      </c>
      <c r="J84" s="844"/>
      <c r="K84" s="844"/>
      <c r="L84" s="844"/>
      <c r="M84" s="844"/>
      <c r="N84" s="844"/>
      <c r="O84" s="844"/>
      <c r="P84" s="844"/>
      <c r="Q84" s="844"/>
      <c r="R84" s="844"/>
      <c r="S84" s="844"/>
      <c r="T84" s="844"/>
      <c r="U84" s="844"/>
      <c r="V84" s="844"/>
      <c r="W84" s="844"/>
      <c r="X84" s="844"/>
      <c r="Y84" s="844"/>
      <c r="Z84" s="844"/>
      <c r="AA84" s="844"/>
      <c r="AB84" s="844"/>
      <c r="AC84" s="844"/>
      <c r="AD84" s="844"/>
      <c r="AE84" s="844"/>
      <c r="AF84" s="844"/>
      <c r="AG84" s="844"/>
      <c r="AH84" s="844"/>
      <c r="AI84" s="844"/>
      <c r="AJ84" s="844"/>
      <c r="AK84" s="845"/>
      <c r="AL84" s="170"/>
      <c r="AM84" s="438" t="b">
        <v>1</v>
      </c>
      <c r="AN84" s="439" t="b">
        <v>0</v>
      </c>
      <c r="AO84" s="438" t="b">
        <v>0</v>
      </c>
      <c r="AP84" s="438" t="b">
        <v>0</v>
      </c>
    </row>
    <row r="85" spans="1:57" ht="37.5" customHeight="1">
      <c r="A85" s="124"/>
      <c r="B85" s="622"/>
      <c r="C85" s="626"/>
      <c r="D85" s="627"/>
      <c r="E85" s="627"/>
      <c r="F85" s="627"/>
      <c r="G85" s="372"/>
      <c r="H85" s="297" t="s">
        <v>43</v>
      </c>
      <c r="I85" s="846" t="s">
        <v>78</v>
      </c>
      <c r="J85" s="666"/>
      <c r="K85" s="666"/>
      <c r="L85" s="666"/>
      <c r="M85" s="666"/>
      <c r="N85" s="666"/>
      <c r="O85" s="666"/>
      <c r="P85" s="666"/>
      <c r="Q85" s="666"/>
      <c r="R85" s="666"/>
      <c r="S85" s="666"/>
      <c r="T85" s="666"/>
      <c r="U85" s="666"/>
      <c r="V85" s="666"/>
      <c r="W85" s="666"/>
      <c r="X85" s="666"/>
      <c r="Y85" s="666"/>
      <c r="Z85" s="666"/>
      <c r="AA85" s="666"/>
      <c r="AB85" s="666"/>
      <c r="AC85" s="666"/>
      <c r="AD85" s="666"/>
      <c r="AE85" s="666"/>
      <c r="AF85" s="666"/>
      <c r="AG85" s="666"/>
      <c r="AH85" s="666"/>
      <c r="AI85" s="666"/>
      <c r="AJ85" s="666"/>
      <c r="AK85" s="667"/>
      <c r="AL85" s="170"/>
      <c r="AM85" s="440"/>
      <c r="AN85" s="166"/>
      <c r="AO85" s="166"/>
      <c r="AP85" s="166"/>
    </row>
    <row r="86" spans="1:57" ht="36" customHeight="1" thickBot="1">
      <c r="A86" s="124"/>
      <c r="B86" s="623"/>
      <c r="C86" s="628"/>
      <c r="D86" s="629"/>
      <c r="E86" s="629"/>
      <c r="F86" s="629"/>
      <c r="G86" s="373"/>
      <c r="H86" s="298" t="s">
        <v>44</v>
      </c>
      <c r="I86" s="847" t="s">
        <v>79</v>
      </c>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c r="AK86" s="849"/>
      <c r="AL86" s="170"/>
      <c r="AM86" s="440"/>
      <c r="AN86" s="166"/>
      <c r="AO86" s="166"/>
      <c r="AP86" s="166"/>
    </row>
    <row r="87" spans="1:57" ht="21" customHeight="1">
      <c r="A87" s="124"/>
      <c r="B87" s="299" t="s">
        <v>62</v>
      </c>
      <c r="C87" s="837" t="s">
        <v>74</v>
      </c>
      <c r="D87" s="838"/>
      <c r="E87" s="838"/>
      <c r="F87" s="838"/>
      <c r="G87" s="838"/>
      <c r="H87" s="838"/>
      <c r="I87" s="838"/>
      <c r="J87" s="838"/>
      <c r="K87" s="838"/>
      <c r="L87" s="838"/>
      <c r="M87" s="838"/>
      <c r="N87" s="838"/>
      <c r="O87" s="838"/>
      <c r="P87" s="838"/>
      <c r="Q87" s="838"/>
      <c r="R87" s="838"/>
      <c r="S87" s="838"/>
      <c r="T87" s="838"/>
      <c r="U87" s="838"/>
      <c r="V87" s="838"/>
      <c r="W87" s="838"/>
      <c r="X87" s="838"/>
      <c r="Y87" s="838"/>
      <c r="Z87" s="838"/>
      <c r="AA87" s="838"/>
      <c r="AB87" s="838"/>
      <c r="AC87" s="838"/>
      <c r="AD87" s="838"/>
      <c r="AE87" s="838"/>
      <c r="AF87" s="838"/>
      <c r="AG87" s="838"/>
      <c r="AH87" s="838"/>
      <c r="AI87" s="838"/>
      <c r="AJ87" s="838"/>
      <c r="AK87" s="83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711" t="s">
        <v>2130</v>
      </c>
      <c r="C89" s="711"/>
      <c r="D89" s="711"/>
      <c r="E89" s="711"/>
      <c r="F89" s="711"/>
      <c r="G89" s="711"/>
      <c r="H89" s="711"/>
      <c r="I89" s="711"/>
      <c r="J89" s="711"/>
      <c r="K89" s="711"/>
      <c r="L89" s="711"/>
      <c r="M89" s="711"/>
      <c r="N89" s="711"/>
      <c r="O89" s="711"/>
      <c r="P89" s="711"/>
      <c r="Q89" s="711"/>
      <c r="R89" s="711"/>
      <c r="S89" s="711"/>
      <c r="T89" s="711"/>
      <c r="U89" s="711"/>
      <c r="V89" s="711"/>
      <c r="W89" s="711"/>
      <c r="X89" s="711"/>
      <c r="Y89" s="711"/>
      <c r="Z89" s="711"/>
      <c r="AA89" s="711"/>
      <c r="AB89" s="711"/>
      <c r="AC89" s="711"/>
      <c r="AD89" s="711"/>
      <c r="AE89" s="711"/>
      <c r="AF89" s="711"/>
      <c r="AG89" s="711"/>
      <c r="AH89" s="711"/>
      <c r="AI89" s="711"/>
      <c r="AJ89" s="711"/>
      <c r="AK89" s="71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862" t="s">
        <v>2131</v>
      </c>
      <c r="C91" s="863"/>
      <c r="D91" s="863"/>
      <c r="E91" s="863"/>
      <c r="F91" s="863"/>
      <c r="G91" s="863"/>
      <c r="H91" s="863"/>
      <c r="I91" s="863"/>
      <c r="J91" s="863"/>
      <c r="K91" s="863"/>
      <c r="L91" s="863"/>
      <c r="M91" s="863"/>
      <c r="N91" s="863"/>
      <c r="O91" s="863"/>
      <c r="P91" s="863"/>
      <c r="Q91" s="864"/>
      <c r="R91" s="200" t="s">
        <v>56</v>
      </c>
      <c r="S91" s="420" t="str">
        <f>'別紙様式3-2（処遇改善加算　個票）'!AC5</f>
        <v/>
      </c>
      <c r="T91" s="797" t="s">
        <v>2198</v>
      </c>
      <c r="U91" s="798"/>
      <c r="V91" s="798"/>
      <c r="W91" s="798"/>
      <c r="X91" s="798"/>
      <c r="Y91" s="798"/>
      <c r="Z91" s="798"/>
      <c r="AA91" s="798"/>
      <c r="AB91" s="798"/>
      <c r="AC91" s="798"/>
      <c r="AD91" s="798"/>
      <c r="AE91" s="798"/>
      <c r="AF91" s="836"/>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862" t="s">
        <v>2197</v>
      </c>
      <c r="C92" s="863"/>
      <c r="D92" s="863"/>
      <c r="E92" s="863"/>
      <c r="F92" s="863"/>
      <c r="G92" s="863"/>
      <c r="H92" s="863"/>
      <c r="I92" s="863"/>
      <c r="J92" s="863"/>
      <c r="K92" s="863"/>
      <c r="L92" s="863"/>
      <c r="M92" s="863"/>
      <c r="N92" s="863"/>
      <c r="O92" s="863"/>
      <c r="P92" s="863"/>
      <c r="Q92" s="864"/>
      <c r="R92" s="200" t="s">
        <v>56</v>
      </c>
      <c r="S92" s="420" t="str">
        <f>'別紙様式3-2（処遇改善加算　個票）'!AC7</f>
        <v/>
      </c>
      <c r="T92" s="797" t="s">
        <v>2199</v>
      </c>
      <c r="U92" s="798"/>
      <c r="V92" s="798"/>
      <c r="W92" s="798"/>
      <c r="X92" s="798"/>
      <c r="Y92" s="798"/>
      <c r="Z92" s="798"/>
      <c r="AA92" s="798"/>
      <c r="AB92" s="798"/>
      <c r="AC92" s="798"/>
      <c r="AD92" s="798"/>
      <c r="AE92" s="798"/>
      <c r="AF92" s="836"/>
      <c r="AG92" s="208"/>
      <c r="AH92" s="208"/>
      <c r="AI92" s="208"/>
      <c r="AJ92" s="208"/>
      <c r="AK92" s="124"/>
      <c r="AL92" s="124"/>
      <c r="AM92" s="437"/>
      <c r="AN92" s="166"/>
      <c r="AO92" s="166"/>
      <c r="AY92" s="177"/>
    </row>
    <row r="93" spans="1:57" ht="5.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74" t="s">
        <v>80</v>
      </c>
      <c r="AR95" s="775"/>
      <c r="AS95" s="775"/>
      <c r="AT95" s="775"/>
      <c r="AU95" s="775"/>
      <c r="AV95" s="775"/>
      <c r="AW95" s="775"/>
      <c r="AX95" s="775"/>
      <c r="AY95" s="775"/>
      <c r="AZ95" s="775"/>
      <c r="BA95" s="775"/>
      <c r="BB95" s="775"/>
      <c r="BC95" s="775"/>
      <c r="BD95" s="775"/>
      <c r="BE95" s="77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853" t="s">
        <v>1929</v>
      </c>
      <c r="E98" s="853"/>
      <c r="F98" s="853"/>
      <c r="G98" s="853"/>
      <c r="H98" s="853"/>
      <c r="I98" s="853"/>
      <c r="J98" s="853"/>
      <c r="K98" s="853"/>
      <c r="L98" s="853"/>
      <c r="M98" s="853"/>
      <c r="N98" s="853"/>
      <c r="O98" s="853"/>
      <c r="P98" s="853"/>
      <c r="Q98" s="853"/>
      <c r="R98" s="853"/>
      <c r="S98" s="853"/>
      <c r="T98" s="853"/>
      <c r="U98" s="853"/>
      <c r="V98" s="853"/>
      <c r="W98" s="853"/>
      <c r="X98" s="853"/>
      <c r="Y98" s="853"/>
      <c r="Z98" s="853"/>
      <c r="AA98" s="853"/>
      <c r="AB98" s="853"/>
      <c r="AC98" s="853"/>
      <c r="AD98" s="853"/>
      <c r="AE98" s="853"/>
      <c r="AF98" s="853"/>
      <c r="AG98" s="853"/>
      <c r="AH98" s="853"/>
      <c r="AI98" s="85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859"/>
      <c r="H99" s="859"/>
      <c r="I99" s="859"/>
      <c r="J99" s="859"/>
      <c r="K99" s="859"/>
      <c r="L99" s="859"/>
      <c r="M99" s="859"/>
      <c r="N99" s="859"/>
      <c r="O99" s="859"/>
      <c r="P99" s="859"/>
      <c r="Q99" s="859"/>
      <c r="R99" s="859"/>
      <c r="S99" s="859"/>
      <c r="T99" s="859"/>
      <c r="U99" s="859"/>
      <c r="V99" s="859"/>
      <c r="W99" s="859"/>
      <c r="X99" s="859"/>
      <c r="Y99" s="859"/>
      <c r="Z99" s="859"/>
      <c r="AA99" s="859"/>
      <c r="AB99" s="859"/>
      <c r="AC99" s="859"/>
      <c r="AD99" s="859"/>
      <c r="AE99" s="859"/>
      <c r="AF99" s="859"/>
      <c r="AG99" s="859"/>
      <c r="AH99" s="859"/>
      <c r="AI99" s="859"/>
      <c r="AJ99" s="859"/>
      <c r="AK99" s="323" t="s">
        <v>54</v>
      </c>
      <c r="AL99" s="170"/>
      <c r="AM99" s="438" t="b">
        <v>0</v>
      </c>
      <c r="AN99" s="498"/>
      <c r="AO99" s="498"/>
      <c r="AQ99" s="857" t="s">
        <v>82</v>
      </c>
      <c r="AR99" s="857"/>
      <c r="AS99" s="857"/>
      <c r="AT99" s="857"/>
      <c r="AU99" s="857"/>
      <c r="AV99" s="857"/>
      <c r="AW99" s="857"/>
      <c r="AX99" s="857"/>
      <c r="AY99" s="857"/>
      <c r="AZ99" s="857"/>
      <c r="BA99" s="857"/>
      <c r="BB99" s="857"/>
      <c r="BC99" s="857"/>
      <c r="BD99" s="857"/>
      <c r="BE99" s="85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5" customHeight="1" thickBot="1">
      <c r="A102" s="124"/>
      <c r="B102" s="868" t="s">
        <v>2101</v>
      </c>
      <c r="C102" s="869"/>
      <c r="D102" s="869"/>
      <c r="E102" s="869"/>
      <c r="F102" s="869"/>
      <c r="G102" s="869"/>
      <c r="H102" s="869"/>
      <c r="I102" s="869"/>
      <c r="J102" s="869"/>
      <c r="K102" s="869"/>
      <c r="L102" s="869"/>
      <c r="M102" s="869"/>
      <c r="N102" s="869"/>
      <c r="O102" s="869"/>
      <c r="P102" s="869"/>
      <c r="Q102" s="869"/>
      <c r="R102" s="869"/>
      <c r="S102" s="869"/>
      <c r="T102" s="869"/>
      <c r="U102" s="869"/>
      <c r="V102" s="869"/>
      <c r="W102" s="869"/>
      <c r="X102" s="869"/>
      <c r="Y102" s="869"/>
      <c r="Z102" s="869"/>
      <c r="AA102" s="869"/>
      <c r="AB102" s="869"/>
      <c r="AC102" s="869"/>
      <c r="AD102" s="869"/>
      <c r="AE102" s="869"/>
      <c r="AF102" s="869"/>
      <c r="AG102" s="869"/>
      <c r="AH102" s="869"/>
      <c r="AI102" s="869"/>
      <c r="AJ102" s="86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833" t="s">
        <v>2185</v>
      </c>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5"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865" t="str">
        <f>IF(AN49&lt;&gt;0, "該当", "")</f>
        <v/>
      </c>
      <c r="AJ105" s="866"/>
      <c r="AK105" s="867"/>
      <c r="AL105" s="170"/>
      <c r="AM105" s="494"/>
      <c r="AN105" s="494"/>
      <c r="AO105" s="494"/>
      <c r="AX105" s="327"/>
      <c r="AY105" s="327"/>
      <c r="AZ105" s="327"/>
    </row>
    <row r="106" spans="1:57" s="171" customFormat="1" ht="45" customHeight="1">
      <c r="A106" s="124"/>
      <c r="B106" s="252" t="s">
        <v>56</v>
      </c>
      <c r="C106" s="600" t="s">
        <v>2194</v>
      </c>
      <c r="D106" s="600"/>
      <c r="E106" s="600"/>
      <c r="F106" s="600"/>
      <c r="G106" s="600"/>
      <c r="H106" s="600"/>
      <c r="I106" s="600"/>
      <c r="J106" s="600"/>
      <c r="K106" s="600"/>
      <c r="L106" s="600"/>
      <c r="M106" s="600"/>
      <c r="N106" s="600"/>
      <c r="O106" s="600"/>
      <c r="P106" s="600"/>
      <c r="Q106" s="600"/>
      <c r="R106" s="600"/>
      <c r="S106" s="600"/>
      <c r="T106" s="600"/>
      <c r="U106" s="600"/>
      <c r="V106" s="600"/>
      <c r="W106" s="600"/>
      <c r="X106" s="600"/>
      <c r="Y106" s="600"/>
      <c r="Z106" s="600"/>
      <c r="AA106" s="600"/>
      <c r="AB106" s="600"/>
      <c r="AC106" s="600"/>
      <c r="AD106" s="600"/>
      <c r="AE106" s="600"/>
      <c r="AF106" s="600"/>
      <c r="AG106" s="600"/>
      <c r="AH106" s="600"/>
      <c r="AI106" s="600"/>
      <c r="AJ106" s="600"/>
      <c r="AK106" s="60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601" t="str">
        <f>IF(AN47=AN49, "", "該当")</f>
        <v/>
      </c>
      <c r="AJ108" s="602"/>
      <c r="AK108" s="603"/>
      <c r="AL108" s="170"/>
      <c r="AM108" s="494"/>
      <c r="AN108" s="494"/>
      <c r="AO108" s="494"/>
      <c r="AX108" s="327"/>
      <c r="AY108" s="327"/>
      <c r="AZ108" s="327"/>
    </row>
    <row r="109" spans="1:57" s="171" customFormat="1" ht="42.75" customHeight="1">
      <c r="A109" s="124"/>
      <c r="B109" s="252" t="s">
        <v>56</v>
      </c>
      <c r="C109" s="600" t="s">
        <v>2195</v>
      </c>
      <c r="D109" s="600"/>
      <c r="E109" s="600"/>
      <c r="F109" s="600"/>
      <c r="G109" s="600"/>
      <c r="H109" s="600"/>
      <c r="I109" s="600"/>
      <c r="J109" s="600"/>
      <c r="K109" s="600"/>
      <c r="L109" s="600"/>
      <c r="M109" s="600"/>
      <c r="N109" s="600"/>
      <c r="O109" s="600"/>
      <c r="P109" s="600"/>
      <c r="Q109" s="600"/>
      <c r="R109" s="600"/>
      <c r="S109" s="600"/>
      <c r="T109" s="600"/>
      <c r="U109" s="600"/>
      <c r="V109" s="600"/>
      <c r="W109" s="600"/>
      <c r="X109" s="600"/>
      <c r="Y109" s="600"/>
      <c r="Z109" s="600"/>
      <c r="AA109" s="600"/>
      <c r="AB109" s="600"/>
      <c r="AC109" s="600"/>
      <c r="AD109" s="600"/>
      <c r="AE109" s="600"/>
      <c r="AF109" s="600"/>
      <c r="AG109" s="600"/>
      <c r="AH109" s="600"/>
      <c r="AI109" s="600"/>
      <c r="AJ109" s="600"/>
      <c r="AK109" s="60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604" t="s">
        <v>83</v>
      </c>
      <c r="C111" s="605"/>
      <c r="D111" s="605"/>
      <c r="E111" s="605"/>
      <c r="F111" s="840" t="s">
        <v>84</v>
      </c>
      <c r="G111" s="841"/>
      <c r="H111" s="841"/>
      <c r="I111" s="841"/>
      <c r="J111" s="841"/>
      <c r="K111" s="841"/>
      <c r="L111" s="841"/>
      <c r="M111" s="841"/>
      <c r="N111" s="841"/>
      <c r="O111" s="841"/>
      <c r="P111" s="841"/>
      <c r="Q111" s="841"/>
      <c r="R111" s="841"/>
      <c r="S111" s="841"/>
      <c r="T111" s="841"/>
      <c r="U111" s="841"/>
      <c r="V111" s="841"/>
      <c r="W111" s="841"/>
      <c r="X111" s="841"/>
      <c r="Y111" s="841"/>
      <c r="Z111" s="841"/>
      <c r="AA111" s="841"/>
      <c r="AB111" s="841"/>
      <c r="AC111" s="841"/>
      <c r="AD111" s="841"/>
      <c r="AE111" s="841"/>
      <c r="AF111" s="841"/>
      <c r="AG111" s="841"/>
      <c r="AH111" s="841"/>
      <c r="AI111" s="841"/>
      <c r="AJ111" s="841"/>
      <c r="AK111" s="84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606" t="s">
        <v>85</v>
      </c>
      <c r="C112" s="607"/>
      <c r="D112" s="607"/>
      <c r="E112" s="608"/>
      <c r="F112" s="371"/>
      <c r="G112" s="615" t="s">
        <v>1930</v>
      </c>
      <c r="H112" s="615"/>
      <c r="I112" s="615"/>
      <c r="J112" s="615"/>
      <c r="K112" s="615"/>
      <c r="L112" s="615"/>
      <c r="M112" s="615"/>
      <c r="N112" s="615"/>
      <c r="O112" s="615"/>
      <c r="P112" s="615"/>
      <c r="Q112" s="615"/>
      <c r="R112" s="615"/>
      <c r="S112" s="615"/>
      <c r="T112" s="615"/>
      <c r="U112" s="615"/>
      <c r="V112" s="615"/>
      <c r="W112" s="615"/>
      <c r="X112" s="615"/>
      <c r="Y112" s="615"/>
      <c r="Z112" s="615"/>
      <c r="AA112" s="615"/>
      <c r="AB112" s="615"/>
      <c r="AC112" s="615"/>
      <c r="AD112" s="615"/>
      <c r="AE112" s="615"/>
      <c r="AF112" s="615"/>
      <c r="AG112" s="615"/>
      <c r="AH112" s="615"/>
      <c r="AI112" s="615"/>
      <c r="AJ112" s="615"/>
      <c r="AK112" s="616"/>
      <c r="AL112" s="170"/>
      <c r="AM112" s="438" t="b">
        <v>0</v>
      </c>
      <c r="AN112" s="587">
        <f>COUNTIF(AM112:AM115, TRUE)</f>
        <v>0</v>
      </c>
      <c r="AO112" s="498"/>
      <c r="AP112" s="324"/>
      <c r="AQ112" s="588" t="str">
        <f>IF(AI105="該当",  "！この区分（４項目）から２つ以上の取組が選択されていません。",  "！この区分（４項目）から１つ以上の取組が選択されていません。")</f>
        <v>！この区分（４項目）から１つ以上の取組が選択されていません。</v>
      </c>
      <c r="AR112" s="589"/>
      <c r="AS112" s="589"/>
      <c r="AT112" s="589"/>
      <c r="AU112" s="589"/>
      <c r="AV112" s="589"/>
      <c r="AW112" s="589"/>
      <c r="AX112" s="589"/>
      <c r="AY112" s="589"/>
      <c r="AZ112" s="589"/>
      <c r="BA112" s="589"/>
      <c r="BB112" s="589"/>
      <c r="BC112" s="589"/>
      <c r="BD112" s="589"/>
      <c r="BE112" s="590"/>
    </row>
    <row r="113" spans="1:57" s="171" customFormat="1" ht="18" customHeight="1">
      <c r="A113" s="124"/>
      <c r="B113" s="609"/>
      <c r="C113" s="610"/>
      <c r="D113" s="610"/>
      <c r="E113" s="611"/>
      <c r="F113" s="380"/>
      <c r="G113" s="835" t="s">
        <v>1931</v>
      </c>
      <c r="H113" s="835"/>
      <c r="I113" s="835"/>
      <c r="J113" s="835"/>
      <c r="K113" s="835"/>
      <c r="L113" s="835"/>
      <c r="M113" s="835"/>
      <c r="N113" s="835"/>
      <c r="O113" s="835"/>
      <c r="P113" s="835"/>
      <c r="Q113" s="835"/>
      <c r="R113" s="835"/>
      <c r="S113" s="835"/>
      <c r="T113" s="835"/>
      <c r="U113" s="835"/>
      <c r="V113" s="835"/>
      <c r="W113" s="835"/>
      <c r="X113" s="835"/>
      <c r="Y113" s="835"/>
      <c r="Z113" s="835"/>
      <c r="AA113" s="835"/>
      <c r="AB113" s="835"/>
      <c r="AC113" s="835"/>
      <c r="AD113" s="835"/>
      <c r="AE113" s="835"/>
      <c r="AF113" s="835"/>
      <c r="AG113" s="835"/>
      <c r="AH113" s="835"/>
      <c r="AI113" s="835"/>
      <c r="AJ113" s="835"/>
      <c r="AK113" s="332"/>
      <c r="AL113" s="170"/>
      <c r="AM113" s="438" t="b">
        <v>0</v>
      </c>
      <c r="AN113" s="587"/>
      <c r="AO113" s="498"/>
      <c r="AP113" s="324"/>
      <c r="AQ113" s="591"/>
      <c r="AR113" s="592"/>
      <c r="AS113" s="592"/>
      <c r="AT113" s="592"/>
      <c r="AU113" s="592"/>
      <c r="AV113" s="592"/>
      <c r="AW113" s="592"/>
      <c r="AX113" s="592"/>
      <c r="AY113" s="592"/>
      <c r="AZ113" s="592"/>
      <c r="BA113" s="592"/>
      <c r="BB113" s="592"/>
      <c r="BC113" s="592"/>
      <c r="BD113" s="592"/>
      <c r="BE113" s="593"/>
    </row>
    <row r="114" spans="1:57" s="171" customFormat="1" ht="18" customHeight="1">
      <c r="A114" s="124"/>
      <c r="B114" s="609"/>
      <c r="C114" s="610"/>
      <c r="D114" s="610"/>
      <c r="E114" s="611"/>
      <c r="F114" s="380"/>
      <c r="G114" s="617" t="s">
        <v>1932</v>
      </c>
      <c r="H114" s="617"/>
      <c r="I114" s="617"/>
      <c r="J114" s="617"/>
      <c r="K114" s="617"/>
      <c r="L114" s="617"/>
      <c r="M114" s="617"/>
      <c r="N114" s="617"/>
      <c r="O114" s="617"/>
      <c r="P114" s="617"/>
      <c r="Q114" s="617"/>
      <c r="R114" s="617"/>
      <c r="S114" s="617"/>
      <c r="T114" s="617"/>
      <c r="U114" s="617"/>
      <c r="V114" s="617"/>
      <c r="W114" s="617"/>
      <c r="X114" s="617"/>
      <c r="Y114" s="617"/>
      <c r="Z114" s="617"/>
      <c r="AA114" s="617"/>
      <c r="AB114" s="617"/>
      <c r="AC114" s="617"/>
      <c r="AD114" s="617"/>
      <c r="AE114" s="617"/>
      <c r="AF114" s="617"/>
      <c r="AG114" s="617"/>
      <c r="AH114" s="617"/>
      <c r="AI114" s="617"/>
      <c r="AJ114" s="617"/>
      <c r="AK114" s="618"/>
      <c r="AL114" s="170"/>
      <c r="AM114" s="438" t="b">
        <v>0</v>
      </c>
      <c r="AN114" s="587"/>
      <c r="AO114" s="498"/>
      <c r="AP114" s="324"/>
      <c r="AQ114" s="591"/>
      <c r="AR114" s="592"/>
      <c r="AS114" s="592"/>
      <c r="AT114" s="592"/>
      <c r="AU114" s="592"/>
      <c r="AV114" s="592"/>
      <c r="AW114" s="592"/>
      <c r="AX114" s="592"/>
      <c r="AY114" s="592"/>
      <c r="AZ114" s="592"/>
      <c r="BA114" s="592"/>
      <c r="BB114" s="592"/>
      <c r="BC114" s="592"/>
      <c r="BD114" s="592"/>
      <c r="BE114" s="593"/>
    </row>
    <row r="115" spans="1:57" s="171" customFormat="1" ht="15.65" customHeight="1" thickBot="1">
      <c r="A115" s="124"/>
      <c r="B115" s="612"/>
      <c r="C115" s="613"/>
      <c r="D115" s="613"/>
      <c r="E115" s="614"/>
      <c r="F115" s="372"/>
      <c r="G115" s="619" t="s">
        <v>1933</v>
      </c>
      <c r="H115" s="619"/>
      <c r="I115" s="619"/>
      <c r="J115" s="619"/>
      <c r="K115" s="619"/>
      <c r="L115" s="619"/>
      <c r="M115" s="619"/>
      <c r="N115" s="619"/>
      <c r="O115" s="619"/>
      <c r="P115" s="619"/>
      <c r="Q115" s="619"/>
      <c r="R115" s="619"/>
      <c r="S115" s="619"/>
      <c r="T115" s="619"/>
      <c r="U115" s="619"/>
      <c r="V115" s="619"/>
      <c r="W115" s="619"/>
      <c r="X115" s="619"/>
      <c r="Y115" s="619"/>
      <c r="Z115" s="619"/>
      <c r="AA115" s="619"/>
      <c r="AB115" s="619"/>
      <c r="AC115" s="619"/>
      <c r="AD115" s="619"/>
      <c r="AE115" s="619"/>
      <c r="AF115" s="619"/>
      <c r="AG115" s="619"/>
      <c r="AH115" s="619"/>
      <c r="AI115" s="619"/>
      <c r="AJ115" s="619"/>
      <c r="AK115" s="333"/>
      <c r="AL115" s="170"/>
      <c r="AM115" s="438" t="b">
        <v>0</v>
      </c>
      <c r="AN115" s="587"/>
      <c r="AO115" s="498"/>
      <c r="AP115" s="324"/>
      <c r="AQ115" s="594"/>
      <c r="AR115" s="595"/>
      <c r="AS115" s="595"/>
      <c r="AT115" s="595"/>
      <c r="AU115" s="595"/>
      <c r="AV115" s="595"/>
      <c r="AW115" s="595"/>
      <c r="AX115" s="595"/>
      <c r="AY115" s="595"/>
      <c r="AZ115" s="595"/>
      <c r="BA115" s="595"/>
      <c r="BB115" s="595"/>
      <c r="BC115" s="595"/>
      <c r="BD115" s="595"/>
      <c r="BE115" s="596"/>
    </row>
    <row r="116" spans="1:57" s="171" customFormat="1" ht="28.9" customHeight="1">
      <c r="A116" s="124"/>
      <c r="B116" s="606" t="s">
        <v>86</v>
      </c>
      <c r="C116" s="607"/>
      <c r="D116" s="607"/>
      <c r="E116" s="608"/>
      <c r="F116" s="381"/>
      <c r="G116" s="664" t="s">
        <v>1934</v>
      </c>
      <c r="H116" s="664"/>
      <c r="I116" s="664"/>
      <c r="J116" s="664"/>
      <c r="K116" s="664"/>
      <c r="L116" s="664"/>
      <c r="M116" s="664"/>
      <c r="N116" s="664"/>
      <c r="O116" s="664"/>
      <c r="P116" s="664"/>
      <c r="Q116" s="664"/>
      <c r="R116" s="664"/>
      <c r="S116" s="664"/>
      <c r="T116" s="664"/>
      <c r="U116" s="664"/>
      <c r="V116" s="664"/>
      <c r="W116" s="664"/>
      <c r="X116" s="664"/>
      <c r="Y116" s="664"/>
      <c r="Z116" s="664"/>
      <c r="AA116" s="664"/>
      <c r="AB116" s="664"/>
      <c r="AC116" s="664"/>
      <c r="AD116" s="664"/>
      <c r="AE116" s="664"/>
      <c r="AF116" s="664"/>
      <c r="AG116" s="664"/>
      <c r="AH116" s="664"/>
      <c r="AI116" s="664"/>
      <c r="AJ116" s="664"/>
      <c r="AK116" s="665"/>
      <c r="AL116" s="170"/>
      <c r="AM116" s="438" t="b">
        <v>0</v>
      </c>
      <c r="AN116" s="587">
        <f>COUNTIF(AM116:AM119, TRUE)</f>
        <v>0</v>
      </c>
      <c r="AO116" s="498"/>
      <c r="AP116" s="324"/>
      <c r="AQ116" s="588" t="str">
        <f>IF(AI105="該当", "！この区分（４項目）から２つ以上の取組が選択されていません。",  "！この区分（４項目）から１つ以上の取組が選択されていません。")</f>
        <v>！この区分（４項目）から１つ以上の取組が選択されていません。</v>
      </c>
      <c r="AR116" s="589"/>
      <c r="AS116" s="589"/>
      <c r="AT116" s="589"/>
      <c r="AU116" s="589"/>
      <c r="AV116" s="589"/>
      <c r="AW116" s="589"/>
      <c r="AX116" s="589"/>
      <c r="AY116" s="589"/>
      <c r="AZ116" s="589"/>
      <c r="BA116" s="589"/>
      <c r="BB116" s="589"/>
      <c r="BC116" s="589"/>
      <c r="BD116" s="589"/>
      <c r="BE116" s="590"/>
    </row>
    <row r="117" spans="1:57" s="171" customFormat="1" ht="18" customHeight="1">
      <c r="A117" s="124"/>
      <c r="B117" s="609"/>
      <c r="C117" s="610"/>
      <c r="D117" s="610"/>
      <c r="E117" s="611"/>
      <c r="F117" s="380"/>
      <c r="G117" s="835" t="s">
        <v>1935</v>
      </c>
      <c r="H117" s="835"/>
      <c r="I117" s="835"/>
      <c r="J117" s="835"/>
      <c r="K117" s="835"/>
      <c r="L117" s="835"/>
      <c r="M117" s="835"/>
      <c r="N117" s="835"/>
      <c r="O117" s="835"/>
      <c r="P117" s="835"/>
      <c r="Q117" s="835"/>
      <c r="R117" s="835"/>
      <c r="S117" s="835"/>
      <c r="T117" s="835"/>
      <c r="U117" s="835"/>
      <c r="V117" s="835"/>
      <c r="W117" s="835"/>
      <c r="X117" s="835"/>
      <c r="Y117" s="835"/>
      <c r="Z117" s="835"/>
      <c r="AA117" s="835"/>
      <c r="AB117" s="835"/>
      <c r="AC117" s="835"/>
      <c r="AD117" s="835"/>
      <c r="AE117" s="835"/>
      <c r="AF117" s="835"/>
      <c r="AG117" s="835"/>
      <c r="AH117" s="835"/>
      <c r="AI117" s="835"/>
      <c r="AJ117" s="835"/>
      <c r="AK117" s="334"/>
      <c r="AL117" s="170"/>
      <c r="AM117" s="438" t="b">
        <v>0</v>
      </c>
      <c r="AN117" s="587"/>
      <c r="AO117" s="498"/>
      <c r="AP117" s="324"/>
      <c r="AQ117" s="591"/>
      <c r="AR117" s="592"/>
      <c r="AS117" s="592"/>
      <c r="AT117" s="592"/>
      <c r="AU117" s="592"/>
      <c r="AV117" s="592"/>
      <c r="AW117" s="592"/>
      <c r="AX117" s="592"/>
      <c r="AY117" s="592"/>
      <c r="AZ117" s="592"/>
      <c r="BA117" s="592"/>
      <c r="BB117" s="592"/>
      <c r="BC117" s="592"/>
      <c r="BD117" s="592"/>
      <c r="BE117" s="593"/>
    </row>
    <row r="118" spans="1:57" s="171" customFormat="1" ht="18" customHeight="1">
      <c r="A118" s="124"/>
      <c r="B118" s="609"/>
      <c r="C118" s="610"/>
      <c r="D118" s="610"/>
      <c r="E118" s="611"/>
      <c r="F118" s="380"/>
      <c r="G118" s="835" t="s">
        <v>1936</v>
      </c>
      <c r="H118" s="835"/>
      <c r="I118" s="835"/>
      <c r="J118" s="835"/>
      <c r="K118" s="835"/>
      <c r="L118" s="835"/>
      <c r="M118" s="835"/>
      <c r="N118" s="835"/>
      <c r="O118" s="835"/>
      <c r="P118" s="835"/>
      <c r="Q118" s="835"/>
      <c r="R118" s="835"/>
      <c r="S118" s="835"/>
      <c r="T118" s="835"/>
      <c r="U118" s="835"/>
      <c r="V118" s="835"/>
      <c r="W118" s="835"/>
      <c r="X118" s="835"/>
      <c r="Y118" s="835"/>
      <c r="Z118" s="835"/>
      <c r="AA118" s="835"/>
      <c r="AB118" s="835"/>
      <c r="AC118" s="835"/>
      <c r="AD118" s="835"/>
      <c r="AE118" s="835"/>
      <c r="AF118" s="835"/>
      <c r="AG118" s="835"/>
      <c r="AH118" s="835"/>
      <c r="AI118" s="835"/>
      <c r="AJ118" s="835"/>
      <c r="AK118" s="332"/>
      <c r="AL118" s="170"/>
      <c r="AM118" s="438" t="b">
        <v>0</v>
      </c>
      <c r="AN118" s="587"/>
      <c r="AO118" s="498"/>
      <c r="AP118" s="324"/>
      <c r="AQ118" s="591"/>
      <c r="AR118" s="592"/>
      <c r="AS118" s="592"/>
      <c r="AT118" s="592"/>
      <c r="AU118" s="592"/>
      <c r="AV118" s="592"/>
      <c r="AW118" s="592"/>
      <c r="AX118" s="592"/>
      <c r="AY118" s="592"/>
      <c r="AZ118" s="592"/>
      <c r="BA118" s="592"/>
      <c r="BB118" s="592"/>
      <c r="BC118" s="592"/>
      <c r="BD118" s="592"/>
      <c r="BE118" s="593"/>
    </row>
    <row r="119" spans="1:57" s="171" customFormat="1" ht="18" customHeight="1" thickBot="1">
      <c r="A119" s="124"/>
      <c r="B119" s="612"/>
      <c r="C119" s="613"/>
      <c r="D119" s="613"/>
      <c r="E119" s="614"/>
      <c r="F119" s="382"/>
      <c r="G119" s="661" t="s">
        <v>1937</v>
      </c>
      <c r="H119" s="661"/>
      <c r="I119" s="661"/>
      <c r="J119" s="661"/>
      <c r="K119" s="661"/>
      <c r="L119" s="661"/>
      <c r="M119" s="661"/>
      <c r="N119" s="661"/>
      <c r="O119" s="661"/>
      <c r="P119" s="661"/>
      <c r="Q119" s="661"/>
      <c r="R119" s="661"/>
      <c r="S119" s="661"/>
      <c r="T119" s="661"/>
      <c r="U119" s="661"/>
      <c r="V119" s="661"/>
      <c r="W119" s="661"/>
      <c r="X119" s="661"/>
      <c r="Y119" s="661"/>
      <c r="Z119" s="661"/>
      <c r="AA119" s="661"/>
      <c r="AB119" s="661"/>
      <c r="AC119" s="661"/>
      <c r="AD119" s="661"/>
      <c r="AE119" s="661"/>
      <c r="AF119" s="661"/>
      <c r="AG119" s="661"/>
      <c r="AH119" s="661"/>
      <c r="AI119" s="661"/>
      <c r="AJ119" s="661"/>
      <c r="AK119" s="669"/>
      <c r="AL119" s="170"/>
      <c r="AM119" s="438" t="b">
        <v>0</v>
      </c>
      <c r="AN119" s="587"/>
      <c r="AO119" s="498"/>
      <c r="AP119" s="324"/>
      <c r="AQ119" s="594"/>
      <c r="AR119" s="595"/>
      <c r="AS119" s="595"/>
      <c r="AT119" s="595"/>
      <c r="AU119" s="595"/>
      <c r="AV119" s="595"/>
      <c r="AW119" s="595"/>
      <c r="AX119" s="595"/>
      <c r="AY119" s="595"/>
      <c r="AZ119" s="595"/>
      <c r="BA119" s="595"/>
      <c r="BB119" s="595"/>
      <c r="BC119" s="595"/>
      <c r="BD119" s="595"/>
      <c r="BE119" s="596"/>
    </row>
    <row r="120" spans="1:57" s="171" customFormat="1" ht="21.65" customHeight="1">
      <c r="A120" s="124"/>
      <c r="B120" s="606" t="s">
        <v>87</v>
      </c>
      <c r="C120" s="607"/>
      <c r="D120" s="607"/>
      <c r="E120" s="608"/>
      <c r="F120" s="383"/>
      <c r="G120" s="663" t="s">
        <v>1938</v>
      </c>
      <c r="H120" s="663"/>
      <c r="I120" s="663"/>
      <c r="J120" s="663"/>
      <c r="K120" s="663"/>
      <c r="L120" s="663"/>
      <c r="M120" s="663"/>
      <c r="N120" s="663"/>
      <c r="O120" s="663"/>
      <c r="P120" s="663"/>
      <c r="Q120" s="663"/>
      <c r="R120" s="663"/>
      <c r="S120" s="663"/>
      <c r="T120" s="663"/>
      <c r="U120" s="663"/>
      <c r="V120" s="663"/>
      <c r="W120" s="663"/>
      <c r="X120" s="663"/>
      <c r="Y120" s="663"/>
      <c r="Z120" s="663"/>
      <c r="AA120" s="663"/>
      <c r="AB120" s="663"/>
      <c r="AC120" s="663"/>
      <c r="AD120" s="663"/>
      <c r="AE120" s="663"/>
      <c r="AF120" s="663"/>
      <c r="AG120" s="663"/>
      <c r="AH120" s="663"/>
      <c r="AI120" s="663"/>
      <c r="AJ120" s="663"/>
      <c r="AK120" s="334"/>
      <c r="AL120" s="170"/>
      <c r="AM120" s="438" t="b">
        <v>0</v>
      </c>
      <c r="AN120" s="587">
        <f>COUNTIF(AM120:AM123, TRUE)</f>
        <v>0</v>
      </c>
      <c r="AO120" s="498"/>
      <c r="AP120" s="324"/>
      <c r="AQ120" s="588" t="str">
        <f>IF(AI105="該当", "！この区分（４項目）から２つ以上の取組が選択されていません。",  "！この区分（４項目）から１つ以上の取組が選択されていません。")</f>
        <v>！この区分（４項目）から１つ以上の取組が選択されていません。</v>
      </c>
      <c r="AR120" s="589"/>
      <c r="AS120" s="589"/>
      <c r="AT120" s="589"/>
      <c r="AU120" s="589"/>
      <c r="AV120" s="589"/>
      <c r="AW120" s="589"/>
      <c r="AX120" s="589"/>
      <c r="AY120" s="589"/>
      <c r="AZ120" s="589"/>
      <c r="BA120" s="589"/>
      <c r="BB120" s="589"/>
      <c r="BC120" s="589"/>
      <c r="BD120" s="589"/>
      <c r="BE120" s="590"/>
    </row>
    <row r="121" spans="1:57" s="171" customFormat="1" ht="21.65" customHeight="1">
      <c r="A121" s="124"/>
      <c r="B121" s="609"/>
      <c r="C121" s="610"/>
      <c r="D121" s="610"/>
      <c r="E121" s="611"/>
      <c r="F121" s="380"/>
      <c r="G121" s="617" t="s">
        <v>1939</v>
      </c>
      <c r="H121" s="617"/>
      <c r="I121" s="617"/>
      <c r="J121" s="617"/>
      <c r="K121" s="617"/>
      <c r="L121" s="617"/>
      <c r="M121" s="617"/>
      <c r="N121" s="617"/>
      <c r="O121" s="617"/>
      <c r="P121" s="617"/>
      <c r="Q121" s="617"/>
      <c r="R121" s="617"/>
      <c r="S121" s="617"/>
      <c r="T121" s="617"/>
      <c r="U121" s="617"/>
      <c r="V121" s="617"/>
      <c r="W121" s="617"/>
      <c r="X121" s="617"/>
      <c r="Y121" s="617"/>
      <c r="Z121" s="617"/>
      <c r="AA121" s="617"/>
      <c r="AB121" s="617"/>
      <c r="AC121" s="617"/>
      <c r="AD121" s="617"/>
      <c r="AE121" s="617"/>
      <c r="AF121" s="617"/>
      <c r="AG121" s="617"/>
      <c r="AH121" s="617"/>
      <c r="AI121" s="617"/>
      <c r="AJ121" s="617"/>
      <c r="AK121" s="618"/>
      <c r="AL121" s="170"/>
      <c r="AM121" s="438" t="b">
        <v>0</v>
      </c>
      <c r="AN121" s="587"/>
      <c r="AO121" s="498"/>
      <c r="AP121" s="324"/>
      <c r="AQ121" s="591"/>
      <c r="AR121" s="592"/>
      <c r="AS121" s="592"/>
      <c r="AT121" s="592"/>
      <c r="AU121" s="592"/>
      <c r="AV121" s="592"/>
      <c r="AW121" s="592"/>
      <c r="AX121" s="592"/>
      <c r="AY121" s="592"/>
      <c r="AZ121" s="592"/>
      <c r="BA121" s="592"/>
      <c r="BB121" s="592"/>
      <c r="BC121" s="592"/>
      <c r="BD121" s="592"/>
      <c r="BE121" s="593"/>
    </row>
    <row r="122" spans="1:57" s="171" customFormat="1" ht="23.5" customHeight="1">
      <c r="A122" s="124"/>
      <c r="B122" s="609"/>
      <c r="C122" s="610"/>
      <c r="D122" s="610"/>
      <c r="E122" s="611"/>
      <c r="F122" s="380"/>
      <c r="G122" s="617" t="s">
        <v>1940</v>
      </c>
      <c r="H122" s="617"/>
      <c r="I122" s="617"/>
      <c r="J122" s="617"/>
      <c r="K122" s="617"/>
      <c r="L122" s="617"/>
      <c r="M122" s="617"/>
      <c r="N122" s="617"/>
      <c r="O122" s="617"/>
      <c r="P122" s="617"/>
      <c r="Q122" s="617"/>
      <c r="R122" s="617"/>
      <c r="S122" s="617"/>
      <c r="T122" s="617"/>
      <c r="U122" s="617"/>
      <c r="V122" s="617"/>
      <c r="W122" s="617"/>
      <c r="X122" s="617"/>
      <c r="Y122" s="617"/>
      <c r="Z122" s="617"/>
      <c r="AA122" s="617"/>
      <c r="AB122" s="617"/>
      <c r="AC122" s="617"/>
      <c r="AD122" s="617"/>
      <c r="AE122" s="617"/>
      <c r="AF122" s="617"/>
      <c r="AG122" s="617"/>
      <c r="AH122" s="617"/>
      <c r="AI122" s="617"/>
      <c r="AJ122" s="617"/>
      <c r="AK122" s="618"/>
      <c r="AL122" s="170"/>
      <c r="AM122" s="438" t="b">
        <v>0</v>
      </c>
      <c r="AN122" s="587"/>
      <c r="AO122" s="498"/>
      <c r="AP122" s="324"/>
      <c r="AQ122" s="591"/>
      <c r="AR122" s="592"/>
      <c r="AS122" s="592"/>
      <c r="AT122" s="592"/>
      <c r="AU122" s="592"/>
      <c r="AV122" s="592"/>
      <c r="AW122" s="592"/>
      <c r="AX122" s="592"/>
      <c r="AY122" s="592"/>
      <c r="AZ122" s="592"/>
      <c r="BA122" s="592"/>
      <c r="BB122" s="592"/>
      <c r="BC122" s="592"/>
      <c r="BD122" s="592"/>
      <c r="BE122" s="593"/>
    </row>
    <row r="123" spans="1:57" s="171" customFormat="1" ht="18" customHeight="1" thickBot="1">
      <c r="A123" s="124"/>
      <c r="B123" s="612"/>
      <c r="C123" s="613"/>
      <c r="D123" s="613"/>
      <c r="E123" s="614"/>
      <c r="F123" s="372"/>
      <c r="G123" s="668" t="s">
        <v>1941</v>
      </c>
      <c r="H123" s="668"/>
      <c r="I123" s="668"/>
      <c r="J123" s="668"/>
      <c r="K123" s="668"/>
      <c r="L123" s="668"/>
      <c r="M123" s="668"/>
      <c r="N123" s="668"/>
      <c r="O123" s="668"/>
      <c r="P123" s="668"/>
      <c r="Q123" s="668"/>
      <c r="R123" s="668"/>
      <c r="S123" s="668"/>
      <c r="T123" s="668"/>
      <c r="U123" s="668"/>
      <c r="V123" s="668"/>
      <c r="W123" s="668"/>
      <c r="X123" s="668"/>
      <c r="Y123" s="668"/>
      <c r="Z123" s="668"/>
      <c r="AA123" s="668"/>
      <c r="AB123" s="668"/>
      <c r="AC123" s="668"/>
      <c r="AD123" s="668"/>
      <c r="AE123" s="668"/>
      <c r="AF123" s="668"/>
      <c r="AG123" s="668"/>
      <c r="AH123" s="668"/>
      <c r="AI123" s="668"/>
      <c r="AJ123" s="668"/>
      <c r="AK123" s="669"/>
      <c r="AL123" s="170"/>
      <c r="AM123" s="438" t="b">
        <v>0</v>
      </c>
      <c r="AN123" s="587"/>
      <c r="AO123" s="498"/>
      <c r="AP123" s="324"/>
      <c r="AQ123" s="594"/>
      <c r="AR123" s="595"/>
      <c r="AS123" s="595"/>
      <c r="AT123" s="595"/>
      <c r="AU123" s="595"/>
      <c r="AV123" s="595"/>
      <c r="AW123" s="595"/>
      <c r="AX123" s="595"/>
      <c r="AY123" s="595"/>
      <c r="AZ123" s="595"/>
      <c r="BA123" s="595"/>
      <c r="BB123" s="595"/>
      <c r="BC123" s="595"/>
      <c r="BD123" s="595"/>
      <c r="BE123" s="596"/>
    </row>
    <row r="124" spans="1:57" s="171" customFormat="1" ht="18" customHeight="1">
      <c r="A124" s="124"/>
      <c r="B124" s="606" t="s">
        <v>88</v>
      </c>
      <c r="C124" s="607"/>
      <c r="D124" s="607"/>
      <c r="E124" s="608"/>
      <c r="F124" s="381"/>
      <c r="G124" s="664" t="s">
        <v>1942</v>
      </c>
      <c r="H124" s="664"/>
      <c r="I124" s="664"/>
      <c r="J124" s="664"/>
      <c r="K124" s="664"/>
      <c r="L124" s="664"/>
      <c r="M124" s="664"/>
      <c r="N124" s="664"/>
      <c r="O124" s="664"/>
      <c r="P124" s="664"/>
      <c r="Q124" s="664"/>
      <c r="R124" s="664"/>
      <c r="S124" s="664"/>
      <c r="T124" s="664"/>
      <c r="U124" s="664"/>
      <c r="V124" s="664"/>
      <c r="W124" s="664"/>
      <c r="X124" s="664"/>
      <c r="Y124" s="664"/>
      <c r="Z124" s="664"/>
      <c r="AA124" s="664"/>
      <c r="AB124" s="664"/>
      <c r="AC124" s="664"/>
      <c r="AD124" s="664"/>
      <c r="AE124" s="664"/>
      <c r="AF124" s="664"/>
      <c r="AG124" s="664"/>
      <c r="AH124" s="664"/>
      <c r="AI124" s="664"/>
      <c r="AJ124" s="664"/>
      <c r="AK124" s="665"/>
      <c r="AL124" s="124"/>
      <c r="AM124" s="438" t="b">
        <v>0</v>
      </c>
      <c r="AN124" s="587">
        <f>COUNTIF(AM124:AM127, TRUE)</f>
        <v>0</v>
      </c>
      <c r="AO124" s="498"/>
      <c r="AP124" s="324"/>
      <c r="AQ124" s="588" t="str">
        <f>IF(AI105="該当", "！この区分（４項目）から２つ以上の取組が選択されていません。",  "！この区分（４項目）から１つ以上の取組が選択されていません。")</f>
        <v>！この区分（４項目）から１つ以上の取組が選択されていません。</v>
      </c>
      <c r="AR124" s="589"/>
      <c r="AS124" s="589"/>
      <c r="AT124" s="589"/>
      <c r="AU124" s="589"/>
      <c r="AV124" s="589"/>
      <c r="AW124" s="589"/>
      <c r="AX124" s="589"/>
      <c r="AY124" s="589"/>
      <c r="AZ124" s="589"/>
      <c r="BA124" s="589"/>
      <c r="BB124" s="589"/>
      <c r="BC124" s="589"/>
      <c r="BD124" s="589"/>
      <c r="BE124" s="590"/>
    </row>
    <row r="125" spans="1:57" s="171" customFormat="1" ht="18" customHeight="1">
      <c r="A125" s="124"/>
      <c r="B125" s="609"/>
      <c r="C125" s="610"/>
      <c r="D125" s="610"/>
      <c r="E125" s="611"/>
      <c r="F125" s="380"/>
      <c r="G125" s="666" t="s">
        <v>1943</v>
      </c>
      <c r="H125" s="666"/>
      <c r="I125" s="666"/>
      <c r="J125" s="666"/>
      <c r="K125" s="666"/>
      <c r="L125" s="666"/>
      <c r="M125" s="666"/>
      <c r="N125" s="666"/>
      <c r="O125" s="666"/>
      <c r="P125" s="666"/>
      <c r="Q125" s="666"/>
      <c r="R125" s="666"/>
      <c r="S125" s="666"/>
      <c r="T125" s="666"/>
      <c r="U125" s="666"/>
      <c r="V125" s="666"/>
      <c r="W125" s="666"/>
      <c r="X125" s="666"/>
      <c r="Y125" s="666"/>
      <c r="Z125" s="666"/>
      <c r="AA125" s="666"/>
      <c r="AB125" s="666"/>
      <c r="AC125" s="666"/>
      <c r="AD125" s="666"/>
      <c r="AE125" s="666"/>
      <c r="AF125" s="666"/>
      <c r="AG125" s="666"/>
      <c r="AH125" s="666"/>
      <c r="AI125" s="666"/>
      <c r="AJ125" s="666"/>
      <c r="AK125" s="667"/>
      <c r="AL125" s="170"/>
      <c r="AM125" s="438" t="b">
        <v>0</v>
      </c>
      <c r="AN125" s="587"/>
      <c r="AO125" s="498"/>
      <c r="AP125" s="324"/>
      <c r="AQ125" s="591"/>
      <c r="AR125" s="592"/>
      <c r="AS125" s="592"/>
      <c r="AT125" s="592"/>
      <c r="AU125" s="592"/>
      <c r="AV125" s="592"/>
      <c r="AW125" s="592"/>
      <c r="AX125" s="592"/>
      <c r="AY125" s="592"/>
      <c r="AZ125" s="592"/>
      <c r="BA125" s="592"/>
      <c r="BB125" s="592"/>
      <c r="BC125" s="592"/>
      <c r="BD125" s="592"/>
      <c r="BE125" s="593"/>
    </row>
    <row r="126" spans="1:57" s="171" customFormat="1" ht="18" customHeight="1">
      <c r="A126" s="124"/>
      <c r="B126" s="609"/>
      <c r="C126" s="610"/>
      <c r="D126" s="610"/>
      <c r="E126" s="611"/>
      <c r="F126" s="380"/>
      <c r="G126" s="617" t="s">
        <v>1944</v>
      </c>
      <c r="H126" s="617"/>
      <c r="I126" s="617"/>
      <c r="J126" s="617"/>
      <c r="K126" s="617"/>
      <c r="L126" s="617"/>
      <c r="M126" s="617"/>
      <c r="N126" s="617"/>
      <c r="O126" s="617"/>
      <c r="P126" s="617"/>
      <c r="Q126" s="617"/>
      <c r="R126" s="617"/>
      <c r="S126" s="617"/>
      <c r="T126" s="617"/>
      <c r="U126" s="617"/>
      <c r="V126" s="617"/>
      <c r="W126" s="617"/>
      <c r="X126" s="617"/>
      <c r="Y126" s="617"/>
      <c r="Z126" s="617"/>
      <c r="AA126" s="617"/>
      <c r="AB126" s="617"/>
      <c r="AC126" s="617"/>
      <c r="AD126" s="617"/>
      <c r="AE126" s="617"/>
      <c r="AF126" s="617"/>
      <c r="AG126" s="617"/>
      <c r="AH126" s="617"/>
      <c r="AI126" s="617"/>
      <c r="AJ126" s="617"/>
      <c r="AK126" s="618"/>
      <c r="AL126" s="170"/>
      <c r="AM126" s="438" t="b">
        <v>0</v>
      </c>
      <c r="AN126" s="587"/>
      <c r="AO126" s="498"/>
      <c r="AP126" s="324"/>
      <c r="AQ126" s="591"/>
      <c r="AR126" s="592"/>
      <c r="AS126" s="592"/>
      <c r="AT126" s="592"/>
      <c r="AU126" s="592"/>
      <c r="AV126" s="592"/>
      <c r="AW126" s="592"/>
      <c r="AX126" s="592"/>
      <c r="AY126" s="592"/>
      <c r="AZ126" s="592"/>
      <c r="BA126" s="592"/>
      <c r="BB126" s="592"/>
      <c r="BC126" s="592"/>
      <c r="BD126" s="592"/>
      <c r="BE126" s="593"/>
    </row>
    <row r="127" spans="1:57" s="171" customFormat="1" ht="18" customHeight="1" thickBot="1">
      <c r="A127" s="124"/>
      <c r="B127" s="612"/>
      <c r="C127" s="613"/>
      <c r="D127" s="613"/>
      <c r="E127" s="614"/>
      <c r="F127" s="382"/>
      <c r="G127" s="668" t="s">
        <v>1945</v>
      </c>
      <c r="H127" s="668"/>
      <c r="I127" s="668"/>
      <c r="J127" s="668"/>
      <c r="K127" s="668"/>
      <c r="L127" s="668"/>
      <c r="M127" s="668"/>
      <c r="N127" s="668"/>
      <c r="O127" s="668"/>
      <c r="P127" s="668"/>
      <c r="Q127" s="668"/>
      <c r="R127" s="668"/>
      <c r="S127" s="668"/>
      <c r="T127" s="668"/>
      <c r="U127" s="668"/>
      <c r="V127" s="668"/>
      <c r="W127" s="668"/>
      <c r="X127" s="668"/>
      <c r="Y127" s="668"/>
      <c r="Z127" s="668"/>
      <c r="AA127" s="668"/>
      <c r="AB127" s="668"/>
      <c r="AC127" s="668"/>
      <c r="AD127" s="668"/>
      <c r="AE127" s="668"/>
      <c r="AF127" s="668"/>
      <c r="AG127" s="668"/>
      <c r="AH127" s="668"/>
      <c r="AI127" s="668"/>
      <c r="AJ127" s="668"/>
      <c r="AK127" s="669"/>
      <c r="AL127" s="170"/>
      <c r="AM127" s="438" t="b">
        <v>0</v>
      </c>
      <c r="AN127" s="587"/>
      <c r="AO127" s="498"/>
      <c r="AP127" s="324"/>
      <c r="AQ127" s="594"/>
      <c r="AR127" s="595"/>
      <c r="AS127" s="595"/>
      <c r="AT127" s="595"/>
      <c r="AU127" s="595"/>
      <c r="AV127" s="595"/>
      <c r="AW127" s="595"/>
      <c r="AX127" s="595"/>
      <c r="AY127" s="595"/>
      <c r="AZ127" s="595"/>
      <c r="BA127" s="595"/>
      <c r="BB127" s="595"/>
      <c r="BC127" s="595"/>
      <c r="BD127" s="595"/>
      <c r="BE127" s="596"/>
    </row>
    <row r="128" spans="1:57" s="171" customFormat="1" ht="25.9" customHeight="1" thickBot="1">
      <c r="A128" s="124"/>
      <c r="B128" s="874" t="s">
        <v>2200</v>
      </c>
      <c r="C128" s="875"/>
      <c r="D128" s="875"/>
      <c r="E128" s="876"/>
      <c r="F128" s="383"/>
      <c r="G128" s="664" t="s">
        <v>2139</v>
      </c>
      <c r="H128" s="664"/>
      <c r="I128" s="664"/>
      <c r="J128" s="664"/>
      <c r="K128" s="664"/>
      <c r="L128" s="664"/>
      <c r="M128" s="664"/>
      <c r="N128" s="664"/>
      <c r="O128" s="664"/>
      <c r="P128" s="664"/>
      <c r="Q128" s="664"/>
      <c r="R128" s="664"/>
      <c r="S128" s="664"/>
      <c r="T128" s="664"/>
      <c r="U128" s="664"/>
      <c r="V128" s="664"/>
      <c r="W128" s="664"/>
      <c r="X128" s="664"/>
      <c r="Y128" s="664"/>
      <c r="Z128" s="664"/>
      <c r="AA128" s="664"/>
      <c r="AB128" s="664"/>
      <c r="AC128" s="664"/>
      <c r="AD128" s="664"/>
      <c r="AE128" s="664"/>
      <c r="AF128" s="664"/>
      <c r="AG128" s="664"/>
      <c r="AH128" s="664"/>
      <c r="AI128" s="664"/>
      <c r="AJ128" s="664"/>
      <c r="AK128" s="665"/>
      <c r="AL128" s="170"/>
      <c r="AM128" s="438" t="b">
        <v>0</v>
      </c>
      <c r="AN128" s="587">
        <f>COUNTIF(AM128:AM135, TRUE)</f>
        <v>0</v>
      </c>
      <c r="AO128" s="498"/>
      <c r="AP128" s="324"/>
      <c r="AQ128" s="597" t="str">
        <f>IF(AND(AI105="該当", AND(AM128=FALSE,AM129= FALSE)), "！⑰又は⑱の取組は必須です。",  "")</f>
        <v/>
      </c>
      <c r="AR128" s="598"/>
      <c r="AS128" s="598"/>
      <c r="AT128" s="598"/>
      <c r="AU128" s="598"/>
      <c r="AV128" s="598"/>
      <c r="AW128" s="598"/>
      <c r="AX128" s="598"/>
      <c r="AY128" s="598"/>
      <c r="AZ128" s="598"/>
      <c r="BA128" s="598"/>
      <c r="BB128" s="598"/>
      <c r="BC128" s="598"/>
      <c r="BD128" s="598"/>
      <c r="BE128" s="599"/>
    </row>
    <row r="129" spans="1:57" s="171" customFormat="1" ht="18" customHeight="1">
      <c r="A129" s="124"/>
      <c r="B129" s="877"/>
      <c r="C129" s="627"/>
      <c r="D129" s="627"/>
      <c r="E129" s="878"/>
      <c r="F129" s="380"/>
      <c r="G129" s="617" t="s">
        <v>1946</v>
      </c>
      <c r="H129" s="617"/>
      <c r="I129" s="617"/>
      <c r="J129" s="617"/>
      <c r="K129" s="617"/>
      <c r="L129" s="617"/>
      <c r="M129" s="617"/>
      <c r="N129" s="617"/>
      <c r="O129" s="617"/>
      <c r="P129" s="617"/>
      <c r="Q129" s="617"/>
      <c r="R129" s="617"/>
      <c r="S129" s="617"/>
      <c r="T129" s="617"/>
      <c r="U129" s="617"/>
      <c r="V129" s="617"/>
      <c r="W129" s="617"/>
      <c r="X129" s="617"/>
      <c r="Y129" s="617"/>
      <c r="Z129" s="617"/>
      <c r="AA129" s="617"/>
      <c r="AB129" s="617"/>
      <c r="AC129" s="617"/>
      <c r="AD129" s="617"/>
      <c r="AE129" s="617"/>
      <c r="AF129" s="617"/>
      <c r="AG129" s="617"/>
      <c r="AH129" s="617"/>
      <c r="AI129" s="617"/>
      <c r="AJ129" s="617"/>
      <c r="AK129" s="332"/>
      <c r="AL129" s="170"/>
      <c r="AM129" s="438" t="b">
        <v>0</v>
      </c>
      <c r="AN129" s="587"/>
      <c r="AO129" s="498"/>
      <c r="AP129" s="324"/>
      <c r="AQ129" s="588" t="str">
        <f>IF(AI105="該当", "！この区分（８項目）から３つ以上の取組が選択されていません。",  "！この区分（８項目）から２つ以上の取組が選択されていません。")</f>
        <v>！この区分（８項目）から２つ以上の取組が選択されていません。</v>
      </c>
      <c r="AR129" s="589"/>
      <c r="AS129" s="589"/>
      <c r="AT129" s="589"/>
      <c r="AU129" s="589"/>
      <c r="AV129" s="589"/>
      <c r="AW129" s="589"/>
      <c r="AX129" s="589"/>
      <c r="AY129" s="589"/>
      <c r="AZ129" s="589"/>
      <c r="BA129" s="589"/>
      <c r="BB129" s="589"/>
      <c r="BC129" s="589"/>
      <c r="BD129" s="589"/>
      <c r="BE129" s="590"/>
    </row>
    <row r="130" spans="1:57" s="171" customFormat="1" ht="18" customHeight="1">
      <c r="A130" s="124"/>
      <c r="B130" s="877"/>
      <c r="C130" s="627"/>
      <c r="D130" s="627"/>
      <c r="E130" s="878"/>
      <c r="F130" s="380"/>
      <c r="G130" s="617" t="s">
        <v>1947</v>
      </c>
      <c r="H130" s="617"/>
      <c r="I130" s="617"/>
      <c r="J130" s="617"/>
      <c r="K130" s="617"/>
      <c r="L130" s="617"/>
      <c r="M130" s="617"/>
      <c r="N130" s="617"/>
      <c r="O130" s="617"/>
      <c r="P130" s="617"/>
      <c r="Q130" s="617"/>
      <c r="R130" s="617"/>
      <c r="S130" s="617"/>
      <c r="T130" s="617"/>
      <c r="U130" s="617"/>
      <c r="V130" s="617"/>
      <c r="W130" s="617"/>
      <c r="X130" s="617"/>
      <c r="Y130" s="617"/>
      <c r="Z130" s="617"/>
      <c r="AA130" s="617"/>
      <c r="AB130" s="617"/>
      <c r="AC130" s="617"/>
      <c r="AD130" s="617"/>
      <c r="AE130" s="617"/>
      <c r="AF130" s="617"/>
      <c r="AG130" s="617"/>
      <c r="AH130" s="617"/>
      <c r="AI130" s="617"/>
      <c r="AJ130" s="617"/>
      <c r="AK130" s="618"/>
      <c r="AL130" s="170"/>
      <c r="AM130" s="438" t="b">
        <v>0</v>
      </c>
      <c r="AN130" s="587"/>
      <c r="AO130" s="498"/>
      <c r="AP130" s="324"/>
      <c r="AQ130" s="591"/>
      <c r="AR130" s="592"/>
      <c r="AS130" s="592"/>
      <c r="AT130" s="592"/>
      <c r="AU130" s="592"/>
      <c r="AV130" s="592"/>
      <c r="AW130" s="592"/>
      <c r="AX130" s="592"/>
      <c r="AY130" s="592"/>
      <c r="AZ130" s="592"/>
      <c r="BA130" s="592"/>
      <c r="BB130" s="592"/>
      <c r="BC130" s="592"/>
      <c r="BD130" s="592"/>
      <c r="BE130" s="593"/>
    </row>
    <row r="131" spans="1:57" s="171" customFormat="1" ht="18" customHeight="1">
      <c r="A131" s="124"/>
      <c r="B131" s="877"/>
      <c r="C131" s="627"/>
      <c r="D131" s="627"/>
      <c r="E131" s="878"/>
      <c r="F131" s="380"/>
      <c r="G131" s="661" t="s">
        <v>1948</v>
      </c>
      <c r="H131" s="661"/>
      <c r="I131" s="661"/>
      <c r="J131" s="661"/>
      <c r="K131" s="661"/>
      <c r="L131" s="661"/>
      <c r="M131" s="661"/>
      <c r="N131" s="661"/>
      <c r="O131" s="661"/>
      <c r="P131" s="661"/>
      <c r="Q131" s="661"/>
      <c r="R131" s="661"/>
      <c r="S131" s="661"/>
      <c r="T131" s="661"/>
      <c r="U131" s="661"/>
      <c r="V131" s="661"/>
      <c r="W131" s="661"/>
      <c r="X131" s="661"/>
      <c r="Y131" s="661"/>
      <c r="Z131" s="661"/>
      <c r="AA131" s="661"/>
      <c r="AB131" s="661"/>
      <c r="AC131" s="661"/>
      <c r="AD131" s="661"/>
      <c r="AE131" s="661"/>
      <c r="AF131" s="661"/>
      <c r="AG131" s="661"/>
      <c r="AH131" s="661"/>
      <c r="AI131" s="661"/>
      <c r="AJ131" s="661"/>
      <c r="AK131" s="333"/>
      <c r="AL131" s="170"/>
      <c r="AM131" s="438" t="b">
        <v>0</v>
      </c>
      <c r="AN131" s="587"/>
      <c r="AO131" s="498"/>
      <c r="AP131" s="324"/>
      <c r="AQ131" s="591"/>
      <c r="AR131" s="592"/>
      <c r="AS131" s="592"/>
      <c r="AT131" s="592"/>
      <c r="AU131" s="592"/>
      <c r="AV131" s="592"/>
      <c r="AW131" s="592"/>
      <c r="AX131" s="592"/>
      <c r="AY131" s="592"/>
      <c r="AZ131" s="592"/>
      <c r="BA131" s="592"/>
      <c r="BB131" s="592"/>
      <c r="BC131" s="592"/>
      <c r="BD131" s="592"/>
      <c r="BE131" s="593"/>
    </row>
    <row r="132" spans="1:57" s="171" customFormat="1" ht="18" customHeight="1">
      <c r="A132" s="124"/>
      <c r="B132" s="877"/>
      <c r="C132" s="627"/>
      <c r="D132" s="627"/>
      <c r="E132" s="878"/>
      <c r="F132" s="380"/>
      <c r="G132" s="661" t="s">
        <v>1949</v>
      </c>
      <c r="H132" s="661"/>
      <c r="I132" s="661"/>
      <c r="J132" s="661"/>
      <c r="K132" s="661"/>
      <c r="L132" s="661"/>
      <c r="M132" s="661"/>
      <c r="N132" s="661"/>
      <c r="O132" s="661"/>
      <c r="P132" s="661"/>
      <c r="Q132" s="661"/>
      <c r="R132" s="661"/>
      <c r="S132" s="661"/>
      <c r="T132" s="661"/>
      <c r="U132" s="661"/>
      <c r="V132" s="661"/>
      <c r="W132" s="661"/>
      <c r="X132" s="661"/>
      <c r="Y132" s="661"/>
      <c r="Z132" s="661"/>
      <c r="AA132" s="661"/>
      <c r="AB132" s="661"/>
      <c r="AC132" s="661"/>
      <c r="AD132" s="661"/>
      <c r="AE132" s="661"/>
      <c r="AF132" s="661"/>
      <c r="AG132" s="661"/>
      <c r="AH132" s="661"/>
      <c r="AI132" s="661"/>
      <c r="AJ132" s="661"/>
      <c r="AK132" s="662"/>
      <c r="AL132" s="170"/>
      <c r="AM132" s="438" t="b">
        <v>0</v>
      </c>
      <c r="AN132" s="587"/>
      <c r="AO132" s="498"/>
      <c r="AP132" s="324"/>
      <c r="AQ132" s="591"/>
      <c r="AR132" s="592"/>
      <c r="AS132" s="592"/>
      <c r="AT132" s="592"/>
      <c r="AU132" s="592"/>
      <c r="AV132" s="592"/>
      <c r="AW132" s="592"/>
      <c r="AX132" s="592"/>
      <c r="AY132" s="592"/>
      <c r="AZ132" s="592"/>
      <c r="BA132" s="592"/>
      <c r="BB132" s="592"/>
      <c r="BC132" s="592"/>
      <c r="BD132" s="592"/>
      <c r="BE132" s="593"/>
    </row>
    <row r="133" spans="1:57" s="171" customFormat="1" ht="28.9" customHeight="1">
      <c r="A133" s="124"/>
      <c r="B133" s="877"/>
      <c r="C133" s="627"/>
      <c r="D133" s="627"/>
      <c r="E133" s="878"/>
      <c r="F133" s="384"/>
      <c r="G133" s="617" t="s">
        <v>1950</v>
      </c>
      <c r="H133" s="617"/>
      <c r="I133" s="617"/>
      <c r="J133" s="617"/>
      <c r="K133" s="617"/>
      <c r="L133" s="617"/>
      <c r="M133" s="617"/>
      <c r="N133" s="617"/>
      <c r="O133" s="617"/>
      <c r="P133" s="617"/>
      <c r="Q133" s="617"/>
      <c r="R133" s="617"/>
      <c r="S133" s="617"/>
      <c r="T133" s="617"/>
      <c r="U133" s="617"/>
      <c r="V133" s="617"/>
      <c r="W133" s="617"/>
      <c r="X133" s="617"/>
      <c r="Y133" s="617"/>
      <c r="Z133" s="617"/>
      <c r="AA133" s="617"/>
      <c r="AB133" s="617"/>
      <c r="AC133" s="617"/>
      <c r="AD133" s="617"/>
      <c r="AE133" s="617"/>
      <c r="AF133" s="617"/>
      <c r="AG133" s="617"/>
      <c r="AH133" s="617"/>
      <c r="AI133" s="617"/>
      <c r="AJ133" s="617"/>
      <c r="AK133" s="618"/>
      <c r="AL133" s="170"/>
      <c r="AM133" s="438" t="b">
        <v>0</v>
      </c>
      <c r="AN133" s="587"/>
      <c r="AO133" s="498"/>
      <c r="AP133" s="324"/>
      <c r="AQ133" s="591"/>
      <c r="AR133" s="592"/>
      <c r="AS133" s="592"/>
      <c r="AT133" s="592"/>
      <c r="AU133" s="592"/>
      <c r="AV133" s="592"/>
      <c r="AW133" s="592"/>
      <c r="AX133" s="592"/>
      <c r="AY133" s="592"/>
      <c r="AZ133" s="592"/>
      <c r="BA133" s="592"/>
      <c r="BB133" s="592"/>
      <c r="BC133" s="592"/>
      <c r="BD133" s="592"/>
      <c r="BE133" s="593"/>
    </row>
    <row r="134" spans="1:57" s="171" customFormat="1" ht="33" customHeight="1">
      <c r="A134" s="124"/>
      <c r="B134" s="877"/>
      <c r="C134" s="627"/>
      <c r="D134" s="627"/>
      <c r="E134" s="878"/>
      <c r="F134" s="380"/>
      <c r="G134" s="617" t="s">
        <v>1951</v>
      </c>
      <c r="H134" s="617"/>
      <c r="I134" s="617"/>
      <c r="J134" s="617"/>
      <c r="K134" s="617"/>
      <c r="L134" s="617"/>
      <c r="M134" s="617"/>
      <c r="N134" s="617"/>
      <c r="O134" s="617"/>
      <c r="P134" s="617"/>
      <c r="Q134" s="617"/>
      <c r="R134" s="617"/>
      <c r="S134" s="617"/>
      <c r="T134" s="617"/>
      <c r="U134" s="617"/>
      <c r="V134" s="617"/>
      <c r="W134" s="617"/>
      <c r="X134" s="617"/>
      <c r="Y134" s="617"/>
      <c r="Z134" s="617"/>
      <c r="AA134" s="617"/>
      <c r="AB134" s="617"/>
      <c r="AC134" s="617"/>
      <c r="AD134" s="617"/>
      <c r="AE134" s="617"/>
      <c r="AF134" s="617"/>
      <c r="AG134" s="617"/>
      <c r="AH134" s="617"/>
      <c r="AI134" s="617"/>
      <c r="AJ134" s="617"/>
      <c r="AK134" s="618"/>
      <c r="AL134" s="170"/>
      <c r="AM134" s="438" t="b">
        <v>0</v>
      </c>
      <c r="AN134" s="587"/>
      <c r="AO134" s="494"/>
      <c r="AQ134" s="591"/>
      <c r="AR134" s="592"/>
      <c r="AS134" s="592"/>
      <c r="AT134" s="592"/>
      <c r="AU134" s="592"/>
      <c r="AV134" s="592"/>
      <c r="AW134" s="592"/>
      <c r="AX134" s="592"/>
      <c r="AY134" s="592"/>
      <c r="AZ134" s="592"/>
      <c r="BA134" s="592"/>
      <c r="BB134" s="592"/>
      <c r="BC134" s="592"/>
      <c r="BD134" s="592"/>
      <c r="BE134" s="593"/>
    </row>
    <row r="135" spans="1:57" s="171" customFormat="1" ht="22.9" customHeight="1" thickBot="1">
      <c r="A135" s="124"/>
      <c r="B135" s="877"/>
      <c r="C135" s="627"/>
      <c r="D135" s="627"/>
      <c r="E135" s="878"/>
      <c r="F135" s="384"/>
      <c r="G135" s="661" t="s">
        <v>1952</v>
      </c>
      <c r="H135" s="661"/>
      <c r="I135" s="661"/>
      <c r="J135" s="661"/>
      <c r="K135" s="661"/>
      <c r="L135" s="661"/>
      <c r="M135" s="661"/>
      <c r="N135" s="661"/>
      <c r="O135" s="661"/>
      <c r="P135" s="661"/>
      <c r="Q135" s="661"/>
      <c r="R135" s="661"/>
      <c r="S135" s="661"/>
      <c r="T135" s="661"/>
      <c r="U135" s="661"/>
      <c r="V135" s="661"/>
      <c r="W135" s="661"/>
      <c r="X135" s="661"/>
      <c r="Y135" s="661"/>
      <c r="Z135" s="661"/>
      <c r="AA135" s="661"/>
      <c r="AB135" s="661"/>
      <c r="AC135" s="661"/>
      <c r="AD135" s="661"/>
      <c r="AE135" s="661"/>
      <c r="AF135" s="661"/>
      <c r="AG135" s="661"/>
      <c r="AH135" s="661"/>
      <c r="AI135" s="661"/>
      <c r="AJ135" s="661"/>
      <c r="AK135" s="662"/>
      <c r="AL135" s="335"/>
      <c r="AM135" s="438" t="b">
        <v>0</v>
      </c>
      <c r="AN135" s="587"/>
      <c r="AO135" s="494"/>
      <c r="AQ135" s="594"/>
      <c r="AR135" s="595"/>
      <c r="AS135" s="595"/>
      <c r="AT135" s="595"/>
      <c r="AU135" s="595"/>
      <c r="AV135" s="595"/>
      <c r="AW135" s="595"/>
      <c r="AX135" s="595"/>
      <c r="AY135" s="595"/>
      <c r="AZ135" s="595"/>
      <c r="BA135" s="595"/>
      <c r="BB135" s="595"/>
      <c r="BC135" s="595"/>
      <c r="BD135" s="595"/>
      <c r="BE135" s="596"/>
    </row>
    <row r="136" spans="1:57" s="171" customFormat="1" ht="18" customHeight="1">
      <c r="A136" s="124"/>
      <c r="B136" s="606" t="s">
        <v>89</v>
      </c>
      <c r="C136" s="607"/>
      <c r="D136" s="607"/>
      <c r="E136" s="608"/>
      <c r="F136" s="381"/>
      <c r="G136" s="664" t="s">
        <v>1953</v>
      </c>
      <c r="H136" s="664"/>
      <c r="I136" s="664"/>
      <c r="J136" s="664"/>
      <c r="K136" s="664"/>
      <c r="L136" s="664"/>
      <c r="M136" s="664"/>
      <c r="N136" s="664"/>
      <c r="O136" s="664"/>
      <c r="P136" s="664"/>
      <c r="Q136" s="664"/>
      <c r="R136" s="664"/>
      <c r="S136" s="664"/>
      <c r="T136" s="664"/>
      <c r="U136" s="664"/>
      <c r="V136" s="664"/>
      <c r="W136" s="664"/>
      <c r="X136" s="664"/>
      <c r="Y136" s="664"/>
      <c r="Z136" s="664"/>
      <c r="AA136" s="664"/>
      <c r="AB136" s="664"/>
      <c r="AC136" s="664"/>
      <c r="AD136" s="664"/>
      <c r="AE136" s="664"/>
      <c r="AF136" s="664"/>
      <c r="AG136" s="664"/>
      <c r="AH136" s="664"/>
      <c r="AI136" s="664"/>
      <c r="AJ136" s="664"/>
      <c r="AK136" s="665"/>
      <c r="AL136" s="170"/>
      <c r="AM136" s="438" t="b">
        <v>0</v>
      </c>
      <c r="AN136" s="587">
        <f>COUNTIF(AM136:AM139,TRUE)</f>
        <v>0</v>
      </c>
      <c r="AO136" s="498"/>
      <c r="AP136" s="324"/>
      <c r="AQ136" s="588" t="str">
        <f>IF(AI105="該当", "！この区分（４項目）から２つ以上の取組が選択されていません。",  "！この区分（４項目）から１つ以上の取組が選択されていません。")</f>
        <v>！この区分（４項目）から１つ以上の取組が選択されていません。</v>
      </c>
      <c r="AR136" s="589"/>
      <c r="AS136" s="589"/>
      <c r="AT136" s="589"/>
      <c r="AU136" s="589"/>
      <c r="AV136" s="589"/>
      <c r="AW136" s="589"/>
      <c r="AX136" s="589"/>
      <c r="AY136" s="589"/>
      <c r="AZ136" s="589"/>
      <c r="BA136" s="589"/>
      <c r="BB136" s="589"/>
      <c r="BC136" s="589"/>
      <c r="BD136" s="589"/>
      <c r="BE136" s="590"/>
    </row>
    <row r="137" spans="1:57" s="171" customFormat="1" ht="18" customHeight="1">
      <c r="A137" s="124"/>
      <c r="B137" s="609"/>
      <c r="C137" s="610"/>
      <c r="D137" s="610"/>
      <c r="E137" s="611"/>
      <c r="F137" s="380"/>
      <c r="G137" s="617" t="s">
        <v>1954</v>
      </c>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7"/>
      <c r="AD137" s="617"/>
      <c r="AE137" s="617"/>
      <c r="AF137" s="617"/>
      <c r="AG137" s="617"/>
      <c r="AH137" s="617"/>
      <c r="AI137" s="617"/>
      <c r="AJ137" s="617"/>
      <c r="AK137" s="332"/>
      <c r="AL137" s="170"/>
      <c r="AM137" s="438" t="b">
        <v>0</v>
      </c>
      <c r="AN137" s="587"/>
      <c r="AO137" s="498"/>
      <c r="AP137" s="324"/>
      <c r="AQ137" s="591"/>
      <c r="AR137" s="592"/>
      <c r="AS137" s="592"/>
      <c r="AT137" s="592"/>
      <c r="AU137" s="592"/>
      <c r="AV137" s="592"/>
      <c r="AW137" s="592"/>
      <c r="AX137" s="592"/>
      <c r="AY137" s="592"/>
      <c r="AZ137" s="592"/>
      <c r="BA137" s="592"/>
      <c r="BB137" s="592"/>
      <c r="BC137" s="592"/>
      <c r="BD137" s="592"/>
      <c r="BE137" s="593"/>
    </row>
    <row r="138" spans="1:57" s="171" customFormat="1" ht="18" customHeight="1">
      <c r="A138" s="124"/>
      <c r="B138" s="609"/>
      <c r="C138" s="610"/>
      <c r="D138" s="610"/>
      <c r="E138" s="611"/>
      <c r="F138" s="380"/>
      <c r="G138" s="617" t="s">
        <v>1955</v>
      </c>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7"/>
      <c r="AD138" s="617"/>
      <c r="AE138" s="617"/>
      <c r="AF138" s="617"/>
      <c r="AG138" s="617"/>
      <c r="AH138" s="617"/>
      <c r="AI138" s="617"/>
      <c r="AJ138" s="617"/>
      <c r="AK138" s="332"/>
      <c r="AL138" s="124"/>
      <c r="AM138" s="438" t="b">
        <v>0</v>
      </c>
      <c r="AN138" s="587"/>
      <c r="AO138" s="498"/>
      <c r="AP138" s="324"/>
      <c r="AQ138" s="591"/>
      <c r="AR138" s="592"/>
      <c r="AS138" s="592"/>
      <c r="AT138" s="592"/>
      <c r="AU138" s="592"/>
      <c r="AV138" s="592"/>
      <c r="AW138" s="592"/>
      <c r="AX138" s="592"/>
      <c r="AY138" s="592"/>
      <c r="AZ138" s="592"/>
      <c r="BA138" s="592"/>
      <c r="BB138" s="592"/>
      <c r="BC138" s="592"/>
      <c r="BD138" s="592"/>
      <c r="BE138" s="593"/>
    </row>
    <row r="139" spans="1:57" s="171" customFormat="1" ht="19.899999999999999" customHeight="1" thickBot="1">
      <c r="A139" s="124"/>
      <c r="B139" s="612"/>
      <c r="C139" s="613"/>
      <c r="D139" s="613"/>
      <c r="E139" s="614"/>
      <c r="F139" s="373"/>
      <c r="G139" s="873" t="s">
        <v>1956</v>
      </c>
      <c r="H139" s="873"/>
      <c r="I139" s="873"/>
      <c r="J139" s="873"/>
      <c r="K139" s="873"/>
      <c r="L139" s="873"/>
      <c r="M139" s="873"/>
      <c r="N139" s="873"/>
      <c r="O139" s="873"/>
      <c r="P139" s="873"/>
      <c r="Q139" s="873"/>
      <c r="R139" s="873"/>
      <c r="S139" s="873"/>
      <c r="T139" s="873"/>
      <c r="U139" s="873"/>
      <c r="V139" s="873"/>
      <c r="W139" s="873"/>
      <c r="X139" s="873"/>
      <c r="Y139" s="873"/>
      <c r="Z139" s="873"/>
      <c r="AA139" s="873"/>
      <c r="AB139" s="873"/>
      <c r="AC139" s="873"/>
      <c r="AD139" s="873"/>
      <c r="AE139" s="873"/>
      <c r="AF139" s="873"/>
      <c r="AG139" s="873"/>
      <c r="AH139" s="873"/>
      <c r="AI139" s="873"/>
      <c r="AJ139" s="873"/>
      <c r="AK139" s="442"/>
      <c r="AL139" s="170"/>
      <c r="AM139" s="438" t="b">
        <v>0</v>
      </c>
      <c r="AN139" s="587"/>
      <c r="AO139" s="503"/>
      <c r="AP139" s="336"/>
      <c r="AQ139" s="594"/>
      <c r="AR139" s="595"/>
      <c r="AS139" s="595"/>
      <c r="AT139" s="595"/>
      <c r="AU139" s="595"/>
      <c r="AV139" s="595"/>
      <c r="AW139" s="595"/>
      <c r="AX139" s="595"/>
      <c r="AY139" s="595"/>
      <c r="AZ139" s="595"/>
      <c r="BA139" s="595"/>
      <c r="BB139" s="595"/>
      <c r="BC139" s="595"/>
      <c r="BD139" s="595"/>
      <c r="BE139" s="596"/>
    </row>
    <row r="140" spans="1:57" ht="9.65"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658"/>
      <c r="C142" s="659"/>
      <c r="D142" s="659"/>
      <c r="E142" s="659"/>
      <c r="F142" s="659"/>
      <c r="G142" s="659"/>
      <c r="H142" s="659"/>
      <c r="I142" s="659"/>
      <c r="J142" s="659"/>
      <c r="K142" s="659"/>
      <c r="L142" s="659"/>
      <c r="M142" s="659"/>
      <c r="N142" s="659"/>
      <c r="O142" s="659"/>
      <c r="P142" s="659"/>
      <c r="Q142" s="659"/>
      <c r="R142" s="659"/>
      <c r="S142" s="659"/>
      <c r="T142" s="659"/>
      <c r="U142" s="659"/>
      <c r="V142" s="659"/>
      <c r="W142" s="659"/>
      <c r="X142" s="659"/>
      <c r="Y142" s="659"/>
      <c r="Z142" s="659"/>
      <c r="AA142" s="659"/>
      <c r="AB142" s="659"/>
      <c r="AC142" s="659"/>
      <c r="AD142" s="659"/>
      <c r="AE142" s="659"/>
      <c r="AF142" s="659"/>
      <c r="AG142" s="659"/>
      <c r="AH142" s="659"/>
      <c r="AI142" s="659"/>
      <c r="AJ142" s="659"/>
      <c r="AK142" s="66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5" customHeight="1" thickBot="1">
      <c r="A144" s="170"/>
      <c r="B144" s="252" t="s">
        <v>91</v>
      </c>
      <c r="C144" s="861" t="s">
        <v>2140</v>
      </c>
      <c r="D144" s="861"/>
      <c r="E144" s="861"/>
      <c r="F144" s="861"/>
      <c r="G144" s="861"/>
      <c r="H144" s="861"/>
      <c r="I144" s="861"/>
      <c r="J144" s="861"/>
      <c r="K144" s="861"/>
      <c r="L144" s="861"/>
      <c r="M144" s="861"/>
      <c r="N144" s="861"/>
      <c r="O144" s="861"/>
      <c r="P144" s="861"/>
      <c r="Q144" s="861"/>
      <c r="R144" s="861"/>
      <c r="S144" s="861"/>
      <c r="T144" s="861"/>
      <c r="U144" s="861"/>
      <c r="V144" s="861"/>
      <c r="W144" s="861"/>
      <c r="X144" s="861"/>
      <c r="Y144" s="861"/>
      <c r="Z144" s="861"/>
      <c r="AA144" s="861"/>
      <c r="AB144" s="861"/>
      <c r="AC144" s="861"/>
      <c r="AD144" s="861"/>
      <c r="AE144" s="861"/>
      <c r="AF144" s="861"/>
      <c r="AG144" s="861"/>
      <c r="AH144" s="861"/>
      <c r="AI144" s="861"/>
      <c r="AJ144" s="861"/>
      <c r="AK144" s="86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650000000000006" customHeight="1">
      <c r="A147" s="124"/>
      <c r="B147" s="348" t="s">
        <v>93</v>
      </c>
      <c r="C147" s="860" t="s">
        <v>2141</v>
      </c>
      <c r="D147" s="860"/>
      <c r="E147" s="860"/>
      <c r="F147" s="860"/>
      <c r="G147" s="860"/>
      <c r="H147" s="860"/>
      <c r="I147" s="860"/>
      <c r="J147" s="860"/>
      <c r="K147" s="860"/>
      <c r="L147" s="860"/>
      <c r="M147" s="860"/>
      <c r="N147" s="860"/>
      <c r="O147" s="860"/>
      <c r="P147" s="860"/>
      <c r="Q147" s="860"/>
      <c r="R147" s="860"/>
      <c r="S147" s="860"/>
      <c r="T147" s="860"/>
      <c r="U147" s="860"/>
      <c r="V147" s="860"/>
      <c r="W147" s="860"/>
      <c r="X147" s="860"/>
      <c r="Y147" s="860"/>
      <c r="Z147" s="860"/>
      <c r="AA147" s="860"/>
      <c r="AB147" s="860"/>
      <c r="AC147" s="860"/>
      <c r="AD147" s="860"/>
      <c r="AE147" s="860"/>
      <c r="AF147" s="860"/>
      <c r="AG147" s="860"/>
      <c r="AH147" s="860"/>
      <c r="AI147" s="860"/>
      <c r="AJ147" s="860"/>
      <c r="AK147" s="349"/>
      <c r="AL147" s="124"/>
      <c r="AM147" s="166"/>
      <c r="AN147" s="166"/>
      <c r="AO147" s="166"/>
    </row>
    <row r="148" spans="1:53" ht="6.65"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638"/>
      <c r="F149" s="639"/>
      <c r="G149" s="353" t="s">
        <v>95</v>
      </c>
      <c r="H149" s="638"/>
      <c r="I149" s="639"/>
      <c r="J149" s="353" t="s">
        <v>96</v>
      </c>
      <c r="K149" s="638"/>
      <c r="L149" s="639"/>
      <c r="M149" s="353" t="s">
        <v>97</v>
      </c>
      <c r="N149" s="351"/>
      <c r="O149" s="640" t="s">
        <v>3</v>
      </c>
      <c r="P149" s="640"/>
      <c r="Q149" s="640"/>
      <c r="R149" s="633" t="str">
        <f>IF(H7="","",H7)</f>
        <v/>
      </c>
      <c r="S149" s="633"/>
      <c r="T149" s="633"/>
      <c r="U149" s="633"/>
      <c r="V149" s="633"/>
      <c r="W149" s="633"/>
      <c r="X149" s="633"/>
      <c r="Y149" s="633"/>
      <c r="Z149" s="633"/>
      <c r="AA149" s="633"/>
      <c r="AB149" s="633"/>
      <c r="AC149" s="633"/>
      <c r="AD149" s="633"/>
      <c r="AE149" s="633"/>
      <c r="AF149" s="633"/>
      <c r="AG149" s="633"/>
      <c r="AH149" s="633"/>
      <c r="AI149" s="63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79" t="s">
        <v>98</v>
      </c>
      <c r="P150" s="879"/>
      <c r="Q150" s="879"/>
      <c r="R150" s="657" t="s">
        <v>13</v>
      </c>
      <c r="S150" s="657"/>
      <c r="T150" s="637" t="str">
        <f>IF(基本情報入力シート!M27="", "", 基本情報入力シート!M27)</f>
        <v/>
      </c>
      <c r="U150" s="637"/>
      <c r="V150" s="637"/>
      <c r="W150" s="637"/>
      <c r="X150" s="637"/>
      <c r="Y150" s="636" t="s">
        <v>14</v>
      </c>
      <c r="Z150" s="636"/>
      <c r="AA150" s="637" t="str">
        <f>IF(基本情報入力シート!M28="", "", 基本情報入力シート!M28)</f>
        <v/>
      </c>
      <c r="AB150" s="637"/>
      <c r="AC150" s="637"/>
      <c r="AD150" s="637"/>
      <c r="AE150" s="637"/>
      <c r="AF150" s="637"/>
      <c r="AG150" s="637"/>
      <c r="AH150" s="637"/>
      <c r="AI150" s="63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5"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643" t="s">
        <v>38</v>
      </c>
      <c r="C157" s="643"/>
      <c r="D157" s="643"/>
      <c r="E157" s="643"/>
      <c r="F157" s="643"/>
      <c r="G157" s="643"/>
      <c r="H157" s="643"/>
      <c r="I157" s="643"/>
      <c r="J157" s="643"/>
      <c r="K157" s="643"/>
      <c r="L157" s="643"/>
      <c r="M157" s="643"/>
      <c r="N157" s="643"/>
      <c r="O157" s="643"/>
      <c r="P157" s="643"/>
      <c r="Q157" s="643"/>
      <c r="R157" s="643"/>
      <c r="S157" s="643"/>
      <c r="T157" s="643"/>
      <c r="U157" s="643"/>
      <c r="V157" s="643"/>
      <c r="W157" s="643"/>
      <c r="X157" s="643"/>
      <c r="Y157" s="643"/>
      <c r="Z157" s="643"/>
      <c r="AA157" s="643"/>
      <c r="AB157" s="643"/>
      <c r="AC157" s="643"/>
      <c r="AD157" s="643"/>
      <c r="AE157" s="643"/>
      <c r="AF157" s="643"/>
      <c r="AG157" s="643"/>
      <c r="AH157" s="643"/>
      <c r="AI157" s="643"/>
      <c r="AJ157" s="643"/>
      <c r="AK157" s="643"/>
      <c r="AL157" s="124"/>
      <c r="AM157" s="166"/>
      <c r="AN157" s="166"/>
      <c r="AO157" s="166"/>
    </row>
    <row r="158" spans="1:53" ht="15" customHeight="1">
      <c r="A158" s="124"/>
      <c r="B158" s="447" t="s">
        <v>104</v>
      </c>
      <c r="C158" s="644" t="s">
        <v>105</v>
      </c>
      <c r="D158" s="645"/>
      <c r="E158" s="645"/>
      <c r="F158" s="645"/>
      <c r="G158" s="645"/>
      <c r="H158" s="645"/>
      <c r="I158" s="645"/>
      <c r="J158" s="645"/>
      <c r="K158" s="645"/>
      <c r="L158" s="645"/>
      <c r="M158" s="645"/>
      <c r="N158" s="645"/>
      <c r="O158" s="645"/>
      <c r="P158" s="645"/>
      <c r="Q158" s="645"/>
      <c r="R158" s="645"/>
      <c r="S158" s="645"/>
      <c r="T158" s="645"/>
      <c r="U158" s="645"/>
      <c r="V158" s="645"/>
      <c r="W158" s="645"/>
      <c r="X158" s="645"/>
      <c r="Y158" s="645"/>
      <c r="Z158" s="645"/>
      <c r="AA158" s="645"/>
      <c r="AB158" s="645"/>
      <c r="AC158" s="645"/>
      <c r="AD158" s="645"/>
      <c r="AE158" s="645"/>
      <c r="AF158" s="645"/>
      <c r="AG158" s="645"/>
      <c r="AH158" s="645"/>
      <c r="AI158" s="645"/>
      <c r="AJ158" s="646"/>
      <c r="AK158" s="366" t="str">
        <f>AE20</f>
        <v/>
      </c>
      <c r="AL158" s="124"/>
      <c r="AM158" s="166"/>
      <c r="AN158" s="166"/>
      <c r="AO158" s="166"/>
    </row>
    <row r="159" spans="1:53" ht="15" customHeight="1">
      <c r="A159" s="124"/>
      <c r="B159" s="446" t="s">
        <v>106</v>
      </c>
      <c r="C159" s="647" t="s">
        <v>1958</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643" t="s">
        <v>107</v>
      </c>
      <c r="C161" s="643"/>
      <c r="D161" s="643"/>
      <c r="E161" s="643"/>
      <c r="F161" s="643"/>
      <c r="G161" s="643"/>
      <c r="H161" s="643"/>
      <c r="I161" s="643"/>
      <c r="J161" s="643"/>
      <c r="K161" s="643"/>
      <c r="L161" s="643"/>
      <c r="M161" s="643"/>
      <c r="N161" s="643"/>
      <c r="O161" s="643"/>
      <c r="P161" s="643"/>
      <c r="Q161" s="643"/>
      <c r="R161" s="643"/>
      <c r="S161" s="643"/>
      <c r="T161" s="643"/>
      <c r="U161" s="643"/>
      <c r="V161" s="643"/>
      <c r="W161" s="643"/>
      <c r="X161" s="643"/>
      <c r="Y161" s="643"/>
      <c r="Z161" s="643"/>
      <c r="AA161" s="643"/>
      <c r="AB161" s="643"/>
      <c r="AC161" s="643"/>
      <c r="AD161" s="643"/>
      <c r="AE161" s="643"/>
      <c r="AF161" s="643"/>
      <c r="AG161" s="643"/>
      <c r="AH161" s="643"/>
      <c r="AI161" s="643"/>
      <c r="AJ161" s="643"/>
      <c r="AK161" s="643"/>
      <c r="AL161" s="124"/>
      <c r="AM161" s="166"/>
      <c r="AN161" s="166"/>
      <c r="AO161" s="166"/>
    </row>
    <row r="162" spans="1:41" ht="15" customHeight="1">
      <c r="A162" s="124"/>
      <c r="B162" s="367" t="s">
        <v>104</v>
      </c>
      <c r="C162" s="870" t="s">
        <v>1959</v>
      </c>
      <c r="D162" s="871"/>
      <c r="E162" s="871"/>
      <c r="F162" s="871"/>
      <c r="G162" s="871"/>
      <c r="H162" s="871"/>
      <c r="I162" s="872"/>
      <c r="J162" s="634" t="s">
        <v>2134</v>
      </c>
      <c r="K162" s="634"/>
      <c r="L162" s="634"/>
      <c r="M162" s="634"/>
      <c r="N162" s="634"/>
      <c r="O162" s="634"/>
      <c r="P162" s="634"/>
      <c r="Q162" s="634"/>
      <c r="R162" s="634"/>
      <c r="S162" s="634"/>
      <c r="T162" s="634"/>
      <c r="U162" s="634"/>
      <c r="V162" s="634"/>
      <c r="W162" s="634"/>
      <c r="X162" s="634"/>
      <c r="Y162" s="634"/>
      <c r="Z162" s="634"/>
      <c r="AA162" s="634"/>
      <c r="AB162" s="634"/>
      <c r="AC162" s="634"/>
      <c r="AD162" s="634"/>
      <c r="AE162" s="634"/>
      <c r="AF162" s="634"/>
      <c r="AG162" s="634"/>
      <c r="AH162" s="634"/>
      <c r="AI162" s="634"/>
      <c r="AJ162" s="635"/>
      <c r="AK162" s="366" t="str">
        <f>IF(H7="", "", IF(AND(AA50="○", AK48="○"), "○", "×"))</f>
        <v/>
      </c>
      <c r="AL162" s="124"/>
      <c r="AM162" s="166"/>
      <c r="AN162" s="166"/>
      <c r="AO162" s="166"/>
    </row>
    <row r="163" spans="1:41" ht="15" customHeight="1">
      <c r="A163" s="124"/>
      <c r="B163" s="367" t="s">
        <v>106</v>
      </c>
      <c r="C163" s="651" t="s">
        <v>108</v>
      </c>
      <c r="D163" s="652"/>
      <c r="E163" s="652"/>
      <c r="F163" s="652"/>
      <c r="G163" s="652"/>
      <c r="H163" s="652"/>
      <c r="I163" s="653"/>
      <c r="J163" s="634" t="s">
        <v>109</v>
      </c>
      <c r="K163" s="634"/>
      <c r="L163" s="634"/>
      <c r="M163" s="634"/>
      <c r="N163" s="634"/>
      <c r="O163" s="634"/>
      <c r="P163" s="634"/>
      <c r="Q163" s="634"/>
      <c r="R163" s="634"/>
      <c r="S163" s="634"/>
      <c r="T163" s="634"/>
      <c r="U163" s="634"/>
      <c r="V163" s="634"/>
      <c r="W163" s="634"/>
      <c r="X163" s="634"/>
      <c r="Y163" s="634"/>
      <c r="Z163" s="634"/>
      <c r="AA163" s="634"/>
      <c r="AB163" s="634"/>
      <c r="AC163" s="634"/>
      <c r="AD163" s="634"/>
      <c r="AE163" s="634"/>
      <c r="AF163" s="634"/>
      <c r="AG163" s="634"/>
      <c r="AH163" s="634"/>
      <c r="AI163" s="634"/>
      <c r="AJ163" s="635"/>
      <c r="AK163" s="366" t="str">
        <f>IF(OR(H7="", T54=0), "", IF(AND(AK53="○", AH55="○"), "○", "×"))</f>
        <v/>
      </c>
      <c r="AL163" s="124"/>
      <c r="AM163" s="166"/>
      <c r="AN163" s="166"/>
      <c r="AO163" s="166"/>
    </row>
    <row r="164" spans="1:41" ht="15" customHeight="1">
      <c r="A164" s="124"/>
      <c r="B164" s="367" t="s">
        <v>110</v>
      </c>
      <c r="C164" s="654" t="s">
        <v>111</v>
      </c>
      <c r="D164" s="655"/>
      <c r="E164" s="655"/>
      <c r="F164" s="655"/>
      <c r="G164" s="655"/>
      <c r="H164" s="655"/>
      <c r="I164" s="656"/>
      <c r="J164" s="641" t="s">
        <v>2102</v>
      </c>
      <c r="K164" s="641"/>
      <c r="L164" s="641"/>
      <c r="M164" s="641"/>
      <c r="N164" s="641"/>
      <c r="O164" s="641"/>
      <c r="P164" s="641"/>
      <c r="Q164" s="641"/>
      <c r="R164" s="641"/>
      <c r="S164" s="641"/>
      <c r="T164" s="641"/>
      <c r="U164" s="641"/>
      <c r="V164" s="641"/>
      <c r="W164" s="641"/>
      <c r="X164" s="641"/>
      <c r="Y164" s="641"/>
      <c r="Z164" s="641"/>
      <c r="AA164" s="641"/>
      <c r="AB164" s="641"/>
      <c r="AC164" s="641"/>
      <c r="AD164" s="641"/>
      <c r="AE164" s="641"/>
      <c r="AF164" s="641"/>
      <c r="AG164" s="641"/>
      <c r="AH164" s="641"/>
      <c r="AI164" s="641"/>
      <c r="AJ164" s="642"/>
      <c r="AK164" s="366" t="str">
        <f>IF(H7="", "", IF(AM60=TRUE, "", IF(AND(T64="○", T70="○"), "○", "×")))</f>
        <v/>
      </c>
      <c r="AL164" s="124"/>
      <c r="AM164" s="166"/>
      <c r="AN164" s="166"/>
      <c r="AO164" s="166"/>
    </row>
    <row r="165" spans="1:41" ht="15" customHeight="1">
      <c r="A165" s="124"/>
      <c r="B165" s="367" t="s">
        <v>112</v>
      </c>
      <c r="C165" s="650" t="s">
        <v>113</v>
      </c>
      <c r="D165" s="650"/>
      <c r="E165" s="650"/>
      <c r="F165" s="650"/>
      <c r="G165" s="650"/>
      <c r="H165" s="650"/>
      <c r="I165" s="650"/>
      <c r="J165" s="641" t="s">
        <v>2186</v>
      </c>
      <c r="K165" s="641"/>
      <c r="L165" s="641"/>
      <c r="M165" s="641"/>
      <c r="N165" s="641"/>
      <c r="O165" s="641"/>
      <c r="P165" s="641"/>
      <c r="Q165" s="641"/>
      <c r="R165" s="641"/>
      <c r="S165" s="641"/>
      <c r="T165" s="641"/>
      <c r="U165" s="641"/>
      <c r="V165" s="641"/>
      <c r="W165" s="641"/>
      <c r="X165" s="641"/>
      <c r="Y165" s="641"/>
      <c r="Z165" s="641"/>
      <c r="AA165" s="641"/>
      <c r="AB165" s="641"/>
      <c r="AC165" s="641"/>
      <c r="AD165" s="641"/>
      <c r="AE165" s="641"/>
      <c r="AF165" s="641"/>
      <c r="AG165" s="641"/>
      <c r="AH165" s="641"/>
      <c r="AI165" s="641"/>
      <c r="AJ165" s="642"/>
      <c r="AK165" s="366" t="str">
        <f>IF(OR(H7="",AN48=0),"",IF(OR(AM80,AM84),"〇","×"))</f>
        <v/>
      </c>
      <c r="AL165" s="124"/>
      <c r="AM165" s="166"/>
      <c r="AN165" s="166"/>
      <c r="AO165" s="166"/>
    </row>
    <row r="166" spans="1:41" ht="30" customHeight="1">
      <c r="A166" s="124"/>
      <c r="B166" s="367" t="s">
        <v>114</v>
      </c>
      <c r="C166" s="650" t="s">
        <v>115</v>
      </c>
      <c r="D166" s="650"/>
      <c r="E166" s="650"/>
      <c r="F166" s="650"/>
      <c r="G166" s="650"/>
      <c r="H166" s="650"/>
      <c r="I166" s="650"/>
      <c r="J166" s="641" t="s">
        <v>1960</v>
      </c>
      <c r="K166" s="641"/>
      <c r="L166" s="641"/>
      <c r="M166" s="641"/>
      <c r="N166" s="641"/>
      <c r="O166" s="641"/>
      <c r="P166" s="641"/>
      <c r="Q166" s="641"/>
      <c r="R166" s="641"/>
      <c r="S166" s="641"/>
      <c r="T166" s="641"/>
      <c r="U166" s="641"/>
      <c r="V166" s="641"/>
      <c r="W166" s="641"/>
      <c r="X166" s="641"/>
      <c r="Y166" s="641"/>
      <c r="Z166" s="641"/>
      <c r="AA166" s="641"/>
      <c r="AB166" s="641"/>
      <c r="AC166" s="641"/>
      <c r="AD166" s="641"/>
      <c r="AE166" s="641"/>
      <c r="AF166" s="641"/>
      <c r="AG166" s="641"/>
      <c r="AH166" s="641"/>
      <c r="AI166" s="641"/>
      <c r="AJ166" s="642"/>
      <c r="AK166" s="366" t="str">
        <f>IF(AND(S91="", S92=""), "", IF(OR(AND(S91="○", S92="○"), AND(OR(S91="×", S92="×"), AK94="○"), AND(S91="○", S92=""), AND(S91="", S92="○")), "○", "×"))</f>
        <v/>
      </c>
      <c r="AL166" s="124"/>
      <c r="AM166" s="166"/>
      <c r="AN166" s="166"/>
      <c r="AO166" s="166"/>
    </row>
    <row r="167" spans="1:41" ht="15" customHeight="1">
      <c r="A167" s="124"/>
      <c r="B167" s="368" t="s">
        <v>116</v>
      </c>
      <c r="C167" s="630" t="s">
        <v>117</v>
      </c>
      <c r="D167" s="630"/>
      <c r="E167" s="630"/>
      <c r="F167" s="630"/>
      <c r="G167" s="630"/>
      <c r="H167" s="630"/>
      <c r="I167" s="630"/>
      <c r="J167" s="631" t="s">
        <v>2103</v>
      </c>
      <c r="K167" s="631"/>
      <c r="L167" s="631"/>
      <c r="M167" s="631"/>
      <c r="N167" s="631"/>
      <c r="O167" s="631"/>
      <c r="P167" s="631"/>
      <c r="Q167" s="631"/>
      <c r="R167" s="631"/>
      <c r="S167" s="631"/>
      <c r="T167" s="631"/>
      <c r="U167" s="631"/>
      <c r="V167" s="631"/>
      <c r="W167" s="631"/>
      <c r="X167" s="631"/>
      <c r="Y167" s="631"/>
      <c r="Z167" s="631"/>
      <c r="AA167" s="631"/>
      <c r="AB167" s="631"/>
      <c r="AC167" s="631"/>
      <c r="AD167" s="631"/>
      <c r="AE167" s="631"/>
      <c r="AF167" s="631"/>
      <c r="AG167" s="631"/>
      <c r="AH167" s="631"/>
      <c r="AI167" s="631"/>
      <c r="AJ167" s="632"/>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88900</xdr:colOff>
                    <xdr:row>69</xdr:row>
                    <xdr:rowOff>19050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165100</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165100</xdr:colOff>
                    <xdr:row>74</xdr:row>
                    <xdr:rowOff>0</xdr:rowOff>
                  </from>
                  <to>
                    <xdr:col>8</xdr:col>
                    <xdr:colOff>12700</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31750</xdr:rowOff>
                  </from>
                  <to>
                    <xdr:col>2</xdr:col>
                    <xdr:colOff>57150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203200</xdr:colOff>
                    <xdr:row>84</xdr:row>
                    <xdr:rowOff>133350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203200</xdr:colOff>
                    <xdr:row>85</xdr:row>
                    <xdr:rowOff>127000</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165100</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222250</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12700</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12700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12700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12700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88900</xdr:colOff>
                    <xdr:row>57</xdr:row>
                    <xdr:rowOff>228600</xdr:rowOff>
                  </from>
                  <to>
                    <xdr:col>2</xdr:col>
                    <xdr:colOff>146050</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203200</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12700</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
  <cols>
    <col min="1" max="1" width="4.7265625" customWidth="1"/>
    <col min="2" max="9" width="1.453125" customWidth="1"/>
    <col min="10" max="10" width="12.08984375" customWidth="1"/>
    <col min="11" max="11" width="9.26953125" customWidth="1"/>
    <col min="12" max="12" width="10.08984375" customWidth="1"/>
    <col min="13" max="13" width="19.36328125" customWidth="1"/>
    <col min="14" max="14" width="29.36328125" customWidth="1"/>
    <col min="15" max="15" width="15.7265625" style="166" customWidth="1"/>
    <col min="16" max="16" width="14.7265625" style="166" customWidth="1"/>
    <col min="17" max="18" width="6.7265625" style="166" customWidth="1"/>
    <col min="19" max="19" width="12.7265625" customWidth="1"/>
    <col min="20" max="20" width="6.36328125" style="166" customWidth="1"/>
    <col min="21" max="21" width="12.7265625" customWidth="1"/>
    <col min="22" max="22" width="6" style="166" customWidth="1"/>
    <col min="23" max="23" width="12" style="166" customWidth="1"/>
    <col min="24" max="24" width="1.453125" style="166" customWidth="1"/>
    <col min="25" max="25" width="14.7265625" style="166" customWidth="1"/>
    <col min="26" max="26" width="12.7265625" style="167" customWidth="1"/>
    <col min="27" max="27" width="12.7265625" customWidth="1"/>
    <col min="28" max="28" width="9.7265625" style="166" customWidth="1"/>
    <col min="29" max="30" width="6.7265625" customWidth="1"/>
    <col min="31" max="31" width="6.08984375" style="166" customWidth="1"/>
    <col min="32" max="32" width="11.7265625" style="166" customWidth="1"/>
    <col min="33" max="33" width="15.08984375" style="124" hidden="1" customWidth="1"/>
    <col min="34" max="34" width="21.7265625" style="124" hidden="1" customWidth="1"/>
    <col min="35" max="35" width="12.36328125" style="125" hidden="1" customWidth="1"/>
    <col min="36" max="36" width="15" style="124" hidden="1" customWidth="1"/>
    <col min="37" max="37" width="10.453125" customWidth="1"/>
    <col min="38" max="38" width="10.7265625" customWidth="1"/>
    <col min="39" max="40" width="24.726562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0</v>
      </c>
      <c r="O5" s="132" t="s">
        <v>41</v>
      </c>
      <c r="P5" s="133"/>
      <c r="Q5" s="133"/>
      <c r="R5" s="421"/>
      <c r="S5" s="421"/>
      <c r="T5" s="421"/>
      <c r="U5" s="421"/>
      <c r="V5" s="421"/>
      <c r="W5" s="922" t="s">
        <v>2143</v>
      </c>
      <c r="X5" s="880" t="s">
        <v>2116</v>
      </c>
      <c r="Y5" s="764"/>
      <c r="Z5" s="764"/>
      <c r="AA5" s="881"/>
      <c r="AB5" s="134">
        <f>SUM(W:X)</f>
        <v>0</v>
      </c>
      <c r="AC5" s="923" t="str">
        <f>IF(AB6=0, "", IF(AB5&gt;=AB6,"○","×"))</f>
        <v/>
      </c>
      <c r="AD5" s="998" t="s">
        <v>2177</v>
      </c>
      <c r="AE5" s="999"/>
      <c r="AF5" s="999"/>
      <c r="AG5" s="130"/>
      <c r="AH5" s="130"/>
      <c r="AI5" s="126"/>
      <c r="AJ5" s="126"/>
      <c r="AK5" s="126"/>
      <c r="AL5" s="126"/>
      <c r="AM5" s="126"/>
      <c r="AN5" s="126"/>
    </row>
    <row r="6" spans="1:41" ht="30.65" customHeight="1" thickBot="1">
      <c r="A6" s="124"/>
      <c r="B6" s="952"/>
      <c r="C6" s="953"/>
      <c r="D6" s="959" t="s">
        <v>2144</v>
      </c>
      <c r="E6" s="959"/>
      <c r="F6" s="959"/>
      <c r="G6" s="959"/>
      <c r="H6" s="959"/>
      <c r="I6" s="959"/>
      <c r="J6" s="959"/>
      <c r="K6" s="959"/>
      <c r="L6" s="959"/>
      <c r="M6" s="959"/>
      <c r="N6" s="131">
        <f>SUM(S:S, AA:AA)</f>
        <v>0</v>
      </c>
      <c r="O6" s="132" t="s">
        <v>41</v>
      </c>
      <c r="P6" s="133"/>
      <c r="Q6" s="133"/>
      <c r="R6" s="133"/>
      <c r="S6" s="133"/>
      <c r="T6" s="124"/>
      <c r="U6" s="124"/>
      <c r="V6" s="124"/>
      <c r="W6" s="922"/>
      <c r="X6" s="880" t="s">
        <v>2145</v>
      </c>
      <c r="Y6" s="764"/>
      <c r="Z6" s="764"/>
      <c r="AA6" s="881"/>
      <c r="AB6" s="136">
        <f>SUM(AI:AI)</f>
        <v>0</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0</v>
      </c>
      <c r="O7" s="132" t="s">
        <v>41</v>
      </c>
      <c r="P7" s="133"/>
      <c r="Q7" s="133"/>
      <c r="R7" s="133"/>
      <c r="S7" s="133"/>
      <c r="T7" s="124"/>
      <c r="U7" s="124"/>
      <c r="V7" s="124"/>
      <c r="W7" s="917" t="s">
        <v>2146</v>
      </c>
      <c r="X7" s="880" t="s">
        <v>2116</v>
      </c>
      <c r="Y7" s="764"/>
      <c r="Z7" s="76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764"/>
      <c r="Z8" s="76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
      </c>
      <c r="C14" s="972"/>
      <c r="D14" s="972"/>
      <c r="E14" s="972"/>
      <c r="F14" s="972"/>
      <c r="G14" s="972"/>
      <c r="H14" s="972"/>
      <c r="I14" s="973"/>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74"/>
      <c r="R14" s="975"/>
      <c r="S14" s="149" t="str">
        <f>IFERROR(ROUNDDOWN(Q14*VLOOKUP(N14,【参考】数式用!$AR$2:$AW$48,MATCH(P14,【参考】数式用!$AT$4:$AW$4)+2,FALSE)*0.5, 0), "")</f>
        <v/>
      </c>
      <c r="T14" s="513"/>
      <c r="U14" s="150" t="str">
        <f>IFERROR(IF(AG14&lt;&gt;"",Q14*VLOOKUP(N14,【参考】数式用!$AG$2:$AL$48,MATCH(P14,【参考】数式用!$AI$4:$AL$4,0)+2,0), ""), "")</f>
        <v/>
      </c>
      <c r="V14" s="41"/>
      <c r="W14" s="967"/>
      <c r="X14" s="968"/>
      <c r="Y14" s="40"/>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
      </c>
      <c r="C15" s="883"/>
      <c r="D15" s="883"/>
      <c r="E15" s="883"/>
      <c r="F15" s="883"/>
      <c r="G15" s="883"/>
      <c r="H15" s="883"/>
      <c r="I15" s="884"/>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885"/>
      <c r="R15" s="886"/>
      <c r="S15" s="155" t="str">
        <f>IFERROR(ROUNDDOWN(Q15*VLOOKUP(N15,【参考】数式用!$AR$2:$AW$48,MATCH(P15,【参考】数式用!$AT$4:$AW$4)+2,FALSE)*0.5, 0), "")</f>
        <v/>
      </c>
      <c r="T15" s="42"/>
      <c r="U15" s="157" t="str">
        <f>IFERROR(IF(AG15&lt;&gt;"",Q15*VLOOKUP(N15,【参考】数式用!$AG$2:$AL$48,MATCH(P15,【参考】数式用!$AI$4:$AL$4,0)+2,0), ""), "")</f>
        <v/>
      </c>
      <c r="V15" s="42"/>
      <c r="W15" s="887"/>
      <c r="X15" s="888"/>
      <c r="Y15" s="43"/>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1000"/>
      <c r="AO15" s="1000"/>
    </row>
    <row r="16" spans="1:41" ht="30" customHeight="1">
      <c r="A16" s="154">
        <v>3</v>
      </c>
      <c r="B16" s="882" t="str">
        <f>IF(基本情報入力シート!C41="","",基本情報入力シート!C41)</f>
        <v/>
      </c>
      <c r="C16" s="883"/>
      <c r="D16" s="883"/>
      <c r="E16" s="883"/>
      <c r="F16" s="883"/>
      <c r="G16" s="883"/>
      <c r="H16" s="883"/>
      <c r="I16" s="884"/>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885"/>
      <c r="R16" s="886"/>
      <c r="S16" s="155" t="str">
        <f>IFERROR(ROUNDDOWN(Q16*VLOOKUP(N16,【参考】数式用!$AR$2:$AW$48,MATCH(P16,【参考】数式用!$AT$4:$AW$4)+2,FALSE)*0.5, 0), "")</f>
        <v/>
      </c>
      <c r="T16" s="42"/>
      <c r="U16" s="157" t="str">
        <f>IFERROR(IF(AG16&lt;&gt;"",Q16*VLOOKUP(N16,【参考】数式用!$AG$2:$AL$48,MATCH(P16,【参考】数式用!$AI$4:$AL$4,0)+2,0), ""), "")</f>
        <v/>
      </c>
      <c r="V16" s="42"/>
      <c r="W16" s="887"/>
      <c r="X16" s="888"/>
      <c r="Y16" s="43"/>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
      </c>
      <c r="C17" s="883"/>
      <c r="D17" s="883"/>
      <c r="E17" s="883"/>
      <c r="F17" s="883"/>
      <c r="G17" s="883"/>
      <c r="H17" s="883"/>
      <c r="I17" s="884"/>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885"/>
      <c r="R17" s="886"/>
      <c r="S17" s="155" t="str">
        <f>IFERROR(ROUNDDOWN(Q17*VLOOKUP(N17,【参考】数式用!$AR$2:$AW$48,MATCH(P17,【参考】数式用!$AT$4:$AW$4)+2,FALSE)*0.5, 0), "")</f>
        <v/>
      </c>
      <c r="T17" s="48"/>
      <c r="U17" s="157" t="str">
        <f>IFERROR(IF(AG17&lt;&gt;"",Q17*VLOOKUP(N17,【参考】数式用!$AG$2:$AL$48,MATCH(P17,【参考】数式用!$AI$4:$AL$4,0)+2,0), ""), "")</f>
        <v/>
      </c>
      <c r="V17" s="42"/>
      <c r="W17" s="887"/>
      <c r="X17" s="888"/>
      <c r="Y17" s="43"/>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
      </c>
      <c r="C18" s="883"/>
      <c r="D18" s="883"/>
      <c r="E18" s="883"/>
      <c r="F18" s="883"/>
      <c r="G18" s="883"/>
      <c r="H18" s="883"/>
      <c r="I18" s="884"/>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885"/>
      <c r="R18" s="886"/>
      <c r="S18" s="155" t="str">
        <f>IFERROR(ROUNDDOWN(Q18*VLOOKUP(N18,【参考】数式用!$AR$2:$AW$48,MATCH(P18,【参考】数式用!$AT$4:$AW$4)+2,FALSE)*0.5, 0), "")</f>
        <v/>
      </c>
      <c r="T18" s="42"/>
      <c r="U18" s="157" t="str">
        <f>IFERROR(IF(AG18&lt;&gt;"",Q18*VLOOKUP(N18,【参考】数式用!$AG$2:$AL$48,MATCH(P18,【参考】数式用!$AI$4:$AL$4,0)+2,0), ""), "")</f>
        <v/>
      </c>
      <c r="V18" s="42"/>
      <c r="W18" s="887"/>
      <c r="X18" s="888"/>
      <c r="Y18" s="43"/>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1000"/>
      <c r="AO18" s="1000"/>
    </row>
    <row r="19" spans="1:46" ht="30" customHeight="1">
      <c r="A19" s="154">
        <v>6</v>
      </c>
      <c r="B19" s="882" t="str">
        <f>IF(基本情報入力シート!C44="","",基本情報入力シート!C44)</f>
        <v/>
      </c>
      <c r="C19" s="883"/>
      <c r="D19" s="883"/>
      <c r="E19" s="883"/>
      <c r="F19" s="883"/>
      <c r="G19" s="883"/>
      <c r="H19" s="883"/>
      <c r="I19" s="884"/>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885"/>
      <c r="R19" s="886"/>
      <c r="S19" s="155" t="str">
        <f>IFERROR(ROUNDDOWN(Q19*VLOOKUP(N19,【参考】数式用!$AR$2:$AW$48,MATCH(P19,【参考】数式用!$AT$4:$AW$4)+2,FALSE)*0.5, 0), "")</f>
        <v/>
      </c>
      <c r="T19" s="42"/>
      <c r="U19" s="157" t="str">
        <f>IFERROR(IF(AG19&lt;&gt;"",Q19*VLOOKUP(N19,【参考】数式用!$AG$2:$AL$48,MATCH(P19,【参考】数式用!$AI$4:$AL$4,0)+2,0), ""), "")</f>
        <v/>
      </c>
      <c r="V19" s="42"/>
      <c r="W19" s="887"/>
      <c r="X19" s="888"/>
      <c r="Y19" s="43"/>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1000"/>
      <c r="AO19" s="1000"/>
    </row>
    <row r="20" spans="1:46" ht="30" customHeight="1">
      <c r="A20" s="154">
        <v>7</v>
      </c>
      <c r="B20" s="882" t="str">
        <f>IF(基本情報入力シート!C45="","",基本情報入力シート!C45)</f>
        <v/>
      </c>
      <c r="C20" s="883"/>
      <c r="D20" s="883"/>
      <c r="E20" s="883"/>
      <c r="F20" s="883"/>
      <c r="G20" s="883"/>
      <c r="H20" s="883"/>
      <c r="I20" s="884"/>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885"/>
      <c r="R20" s="886"/>
      <c r="S20" s="155" t="str">
        <f>IFERROR(ROUNDDOWN(Q20*VLOOKUP(N20,【参考】数式用!$AR$2:$AW$48,MATCH(P20,【参考】数式用!$AT$4:$AW$4)+2,FALSE)*0.5, 0), "")</f>
        <v/>
      </c>
      <c r="T20" s="48"/>
      <c r="U20" s="157" t="str">
        <f>IFERROR(IF(AG20&lt;&gt;"",Q20*VLOOKUP(N20,【参考】数式用!$AG$2:$AL$48,MATCH(P20,【参考】数式用!$AI$4:$AL$4,0)+2,0), ""), "")</f>
        <v/>
      </c>
      <c r="V20" s="42"/>
      <c r="W20" s="887"/>
      <c r="X20" s="888"/>
      <c r="Y20" s="43"/>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1000"/>
      <c r="AO20" s="1000"/>
    </row>
    <row r="21" spans="1:46" ht="30" customHeight="1">
      <c r="A21" s="154">
        <v>8</v>
      </c>
      <c r="B21" s="882" t="str">
        <f>IF(基本情報入力シート!C46="","",基本情報入力シート!C46)</f>
        <v/>
      </c>
      <c r="C21" s="883"/>
      <c r="D21" s="883"/>
      <c r="E21" s="883"/>
      <c r="F21" s="883"/>
      <c r="G21" s="883"/>
      <c r="H21" s="883"/>
      <c r="I21" s="884"/>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885"/>
      <c r="R21" s="886"/>
      <c r="S21" s="155" t="str">
        <f>IFERROR(ROUNDDOWN(Q21*VLOOKUP(N21,【参考】数式用!$AR$2:$AW$48,MATCH(P21,【参考】数式用!$AT$4:$AW$4)+2,FALSE)*0.5, 0), "")</f>
        <v/>
      </c>
      <c r="T21" s="42"/>
      <c r="U21" s="157" t="str">
        <f>IFERROR(IF(AG21&lt;&gt;"",Q21*VLOOKUP(N21,【参考】数式用!$AG$2:$AL$48,MATCH(P21,【参考】数式用!$AI$4:$AL$4,0)+2,0), ""), "")</f>
        <v/>
      </c>
      <c r="V21" s="42"/>
      <c r="W21" s="887"/>
      <c r="X21" s="888"/>
      <c r="Y21" s="43"/>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
      </c>
      <c r="C22" s="883"/>
      <c r="D22" s="883"/>
      <c r="E22" s="883"/>
      <c r="F22" s="883"/>
      <c r="G22" s="883"/>
      <c r="H22" s="883"/>
      <c r="I22" s="884"/>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885"/>
      <c r="R22" s="886"/>
      <c r="S22" s="155" t="str">
        <f>IFERROR(ROUNDDOWN(Q22*VLOOKUP(N22,【参考】数式用!$AR$2:$AW$48,MATCH(P22,【参考】数式用!$AT$4:$AW$4)+2,FALSE)*0.5, 0), "")</f>
        <v/>
      </c>
      <c r="T22" s="42"/>
      <c r="U22" s="157" t="str">
        <f>IFERROR(IF(AG22&lt;&gt;"",Q22*VLOOKUP(N22,【参考】数式用!$AG$2:$AL$48,MATCH(P22,【参考】数式用!$AI$4:$AL$4,0)+2,0), ""), "")</f>
        <v/>
      </c>
      <c r="V22" s="42"/>
      <c r="W22" s="887"/>
      <c r="X22" s="888"/>
      <c r="Y22" s="43"/>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2" t="str">
        <f>IF(基本情報入力シート!C48="","",基本情報入力シート!C48)</f>
        <v/>
      </c>
      <c r="C23" s="883"/>
      <c r="D23" s="883"/>
      <c r="E23" s="883"/>
      <c r="F23" s="883"/>
      <c r="G23" s="883"/>
      <c r="H23" s="883"/>
      <c r="I23" s="884"/>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885"/>
      <c r="R23" s="886"/>
      <c r="S23" s="155" t="str">
        <f>IFERROR(ROUNDDOWN(Q23*VLOOKUP(N23,【参考】数式用!$AR$2:$AW$48,MATCH(P23,【参考】数式用!$AT$4:$AW$4)+2,FALSE)*0.5, 0), "")</f>
        <v/>
      </c>
      <c r="T23" s="48"/>
      <c r="U23" s="157" t="str">
        <f>IFERROR(IF(AG23&lt;&gt;"",Q23*VLOOKUP(N23,【参考】数式用!$AG$2:$AL$48,MATCH(P23,【参考】数式用!$AI$4:$AL$4,0)+2,0), ""), "")</f>
        <v/>
      </c>
      <c r="V23" s="42"/>
      <c r="W23" s="887"/>
      <c r="X23" s="888"/>
      <c r="Y23" s="43"/>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2" t="str">
        <f>IF(基本情報入力シート!C49="","",基本情報入力シート!C49)</f>
        <v/>
      </c>
      <c r="C24" s="883"/>
      <c r="D24" s="883"/>
      <c r="E24" s="883"/>
      <c r="F24" s="883"/>
      <c r="G24" s="883"/>
      <c r="H24" s="883"/>
      <c r="I24" s="884"/>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885"/>
      <c r="R24" s="886"/>
      <c r="S24" s="155" t="str">
        <f>IFERROR(ROUNDDOWN(Q24*VLOOKUP(N24,【参考】数式用!$AR$2:$AW$48,MATCH(P24,【参考】数式用!$AT$4:$AW$4)+2,FALSE)*0.5, 0), "")</f>
        <v/>
      </c>
      <c r="T24" s="42"/>
      <c r="U24" s="157" t="str">
        <f>IFERROR(IF(AG24&lt;&gt;"",Q24*VLOOKUP(N24,【参考】数式用!$AG$2:$AL$48,MATCH(P24,【参考】数式用!$AI$4:$AL$4,0)+2,0), ""), "")</f>
        <v/>
      </c>
      <c r="V24" s="42"/>
      <c r="W24" s="887"/>
      <c r="X24" s="888"/>
      <c r="Y24" s="43"/>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2" t="str">
        <f>IF(基本情報入力シート!C50="","",基本情報入力シート!C50)</f>
        <v/>
      </c>
      <c r="C25" s="883"/>
      <c r="D25" s="883"/>
      <c r="E25" s="883"/>
      <c r="F25" s="883"/>
      <c r="G25" s="883"/>
      <c r="H25" s="883"/>
      <c r="I25" s="884"/>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885"/>
      <c r="R25" s="886"/>
      <c r="S25" s="155" t="str">
        <f>IFERROR(ROUNDDOWN(Q25*VLOOKUP(N25,【参考】数式用!$AR$2:$AW$48,MATCH(P25,【参考】数式用!$AT$4:$AW$4)+2,FALSE)*0.5, 0), "")</f>
        <v/>
      </c>
      <c r="T25" s="42"/>
      <c r="U25" s="157" t="str">
        <f>IFERROR(IF(AG25&lt;&gt;"",Q25*VLOOKUP(N25,【参考】数式用!$AG$2:$AL$48,MATCH(P25,【参考】数式用!$AI$4:$AL$4,0)+2,0), ""), "")</f>
        <v/>
      </c>
      <c r="V25" s="42"/>
      <c r="W25" s="887"/>
      <c r="X25" s="888"/>
      <c r="Y25" s="43"/>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2" t="str">
        <f>IF(基本情報入力シート!C51="","",基本情報入力シート!C51)</f>
        <v/>
      </c>
      <c r="C26" s="883"/>
      <c r="D26" s="883"/>
      <c r="E26" s="883"/>
      <c r="F26" s="883"/>
      <c r="G26" s="883"/>
      <c r="H26" s="883"/>
      <c r="I26" s="884"/>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885"/>
      <c r="R26" s="886"/>
      <c r="S26" s="155" t="str">
        <f>IFERROR(ROUNDDOWN(Q26*VLOOKUP(N26,【参考】数式用!$AR$2:$AW$48,MATCH(P26,【参考】数式用!$AT$4:$AW$4)+2,FALSE)*0.5, 0), "")</f>
        <v/>
      </c>
      <c r="T26" s="48"/>
      <c r="U26" s="157" t="str">
        <f>IFERROR(IF(AG26&lt;&gt;"",Q26*VLOOKUP(N26,【参考】数式用!$AG$2:$AL$48,MATCH(P26,【参考】数式用!$AI$4:$AL$4,0)+2,0), ""), "")</f>
        <v/>
      </c>
      <c r="V26" s="42"/>
      <c r="W26" s="887"/>
      <c r="X26" s="888"/>
      <c r="Y26" s="43"/>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2" t="str">
        <f>IF(基本情報入力シート!C52="","",基本情報入力シート!C52)</f>
        <v/>
      </c>
      <c r="C27" s="883"/>
      <c r="D27" s="883"/>
      <c r="E27" s="883"/>
      <c r="F27" s="883"/>
      <c r="G27" s="883"/>
      <c r="H27" s="883"/>
      <c r="I27" s="884"/>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885"/>
      <c r="R27" s="886"/>
      <c r="S27" s="155" t="str">
        <f>IFERROR(ROUNDDOWN(Q27*VLOOKUP(N27,【参考】数式用!$AR$2:$AW$48,MATCH(P27,【参考】数式用!$AT$4:$AW$4)+2,FALSE)*0.5, 0), "")</f>
        <v/>
      </c>
      <c r="T27" s="42"/>
      <c r="U27" s="157" t="str">
        <f>IFERROR(IF(AG27&lt;&gt;"",Q27*VLOOKUP(N27,【参考】数式用!$AG$2:$AL$48,MATCH(P27,【参考】数式用!$AI$4:$AL$4,0)+2,0), ""), "")</f>
        <v/>
      </c>
      <c r="V27" s="42"/>
      <c r="W27" s="887"/>
      <c r="X27" s="888"/>
      <c r="Y27" s="43"/>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2" t="str">
        <f>IF(基本情報入力シート!C53="","",基本情報入力シート!C53)</f>
        <v/>
      </c>
      <c r="C28" s="883"/>
      <c r="D28" s="883"/>
      <c r="E28" s="883"/>
      <c r="F28" s="883"/>
      <c r="G28" s="883"/>
      <c r="H28" s="883"/>
      <c r="I28" s="884"/>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885"/>
      <c r="R28" s="886"/>
      <c r="S28" s="155" t="str">
        <f>IFERROR(ROUNDDOWN(Q28*VLOOKUP(N28,【参考】数式用!$AR$2:$AW$48,MATCH(P28,【参考】数式用!$AT$4:$AW$4)+2,FALSE)*0.5, 0), "")</f>
        <v/>
      </c>
      <c r="T28" s="42"/>
      <c r="U28" s="157" t="str">
        <f>IFERROR(IF(AG28&lt;&gt;"",Q28*VLOOKUP(N28,【参考】数式用!$AG$2:$AL$48,MATCH(P28,【参考】数式用!$AI$4:$AL$4,0)+2,0), ""), "")</f>
        <v/>
      </c>
      <c r="V28" s="42"/>
      <c r="W28" s="887"/>
      <c r="X28" s="888"/>
      <c r="Y28" s="43"/>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2" t="str">
        <f>IF(基本情報入力シート!C54="","",基本情報入力シート!C54)</f>
        <v/>
      </c>
      <c r="C29" s="883"/>
      <c r="D29" s="883"/>
      <c r="E29" s="883"/>
      <c r="F29" s="883"/>
      <c r="G29" s="883"/>
      <c r="H29" s="883"/>
      <c r="I29" s="884"/>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885"/>
      <c r="R29" s="886"/>
      <c r="S29" s="155" t="str">
        <f>IFERROR(ROUNDDOWN(Q29*VLOOKUP(N29,【参考】数式用!$AR$2:$AW$48,MATCH(P29,【参考】数式用!$AT$4:$AW$4)+2,FALSE)*0.5, 0), "")</f>
        <v/>
      </c>
      <c r="T29" s="48"/>
      <c r="U29" s="157" t="str">
        <f>IFERROR(IF(AG29&lt;&gt;"",Q29*VLOOKUP(N29,【参考】数式用!$AG$2:$AL$48,MATCH(P29,【参考】数式用!$AI$4:$AL$4,0)+2,0), ""), "")</f>
        <v/>
      </c>
      <c r="V29" s="42"/>
      <c r="W29" s="887"/>
      <c r="X29" s="888"/>
      <c r="Y29" s="43"/>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2" t="str">
        <f>IF(基本情報入力シート!C55="","",基本情報入力シート!C55)</f>
        <v/>
      </c>
      <c r="C30" s="883"/>
      <c r="D30" s="883"/>
      <c r="E30" s="883"/>
      <c r="F30" s="883"/>
      <c r="G30" s="883"/>
      <c r="H30" s="883"/>
      <c r="I30" s="884"/>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885"/>
      <c r="R30" s="886"/>
      <c r="S30" s="155" t="str">
        <f>IFERROR(ROUNDDOWN(Q30*VLOOKUP(N30,【参考】数式用!$AR$2:$AW$48,MATCH(P30,【参考】数式用!$AT$4:$AW$4)+2,FALSE)*0.5, 0), "")</f>
        <v/>
      </c>
      <c r="T30" s="42"/>
      <c r="U30" s="157" t="str">
        <f>IFERROR(IF(AG30&lt;&gt;"",Q30*VLOOKUP(N30,【参考】数式用!$AG$2:$AL$48,MATCH(P30,【参考】数式用!$AI$4:$AL$4,0)+2,0), ""), "")</f>
        <v/>
      </c>
      <c r="V30" s="42"/>
      <c r="W30" s="887"/>
      <c r="X30" s="888"/>
      <c r="Y30" s="43"/>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
      </c>
      <c r="C31" s="883"/>
      <c r="D31" s="883"/>
      <c r="E31" s="883"/>
      <c r="F31" s="883"/>
      <c r="G31" s="883"/>
      <c r="H31" s="883"/>
      <c r="I31" s="884"/>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885"/>
      <c r="R31" s="886"/>
      <c r="S31" s="155" t="str">
        <f>IFERROR(ROUNDDOWN(Q31*VLOOKUP(N31,【参考】数式用!$AR$2:$AW$48,MATCH(P31,【参考】数式用!$AT$4:$AW$4)+2,FALSE)*0.5, 0), "")</f>
        <v/>
      </c>
      <c r="T31" s="42"/>
      <c r="U31" s="157" t="str">
        <f>IFERROR(IF(AG31&lt;&gt;"",Q31*VLOOKUP(N31,【参考】数式用!$AG$2:$AL$48,MATCH(P31,【参考】数式用!$AI$4:$AL$4,0)+2,0), ""), "")</f>
        <v/>
      </c>
      <c r="V31" s="42"/>
      <c r="W31" s="887"/>
      <c r="X31" s="888"/>
      <c r="Y31" s="43"/>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
      </c>
      <c r="C32" s="883"/>
      <c r="D32" s="883"/>
      <c r="E32" s="883"/>
      <c r="F32" s="883"/>
      <c r="G32" s="883"/>
      <c r="H32" s="883"/>
      <c r="I32" s="884"/>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885"/>
      <c r="R32" s="886"/>
      <c r="S32" s="155" t="str">
        <f>IFERROR(ROUNDDOWN(Q32*VLOOKUP(N32,【参考】数式用!$AR$2:$AW$48,MATCH(P32,【参考】数式用!$AT$4:$AW$4)+2,FALSE)*0.5, 0), "")</f>
        <v/>
      </c>
      <c r="T32" s="48"/>
      <c r="U32" s="157" t="str">
        <f>IFERROR(IF(AG32&lt;&gt;"",Q32*VLOOKUP(N32,【参考】数式用!$AG$2:$AL$48,MATCH(P32,【参考】数式用!$AI$4:$AL$4,0)+2,0), ""), "")</f>
        <v/>
      </c>
      <c r="V32" s="42"/>
      <c r="W32" s="887"/>
      <c r="X32" s="888"/>
      <c r="Y32" s="43"/>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
      </c>
      <c r="C33" s="883"/>
      <c r="D33" s="883"/>
      <c r="E33" s="883"/>
      <c r="F33" s="883"/>
      <c r="G33" s="883"/>
      <c r="H33" s="883"/>
      <c r="I33" s="884"/>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885"/>
      <c r="R33" s="886"/>
      <c r="S33" s="155" t="str">
        <f>IFERROR(ROUNDDOWN(Q33*VLOOKUP(N33,【参考】数式用!$AR$2:$AW$48,MATCH(P33,【参考】数式用!$AT$4:$AW$4)+2,FALSE)*0.5, 0), "")</f>
        <v/>
      </c>
      <c r="T33" s="42"/>
      <c r="U33" s="157" t="str">
        <f>IFERROR(IF(AG33&lt;&gt;"",Q33*VLOOKUP(N33,【参考】数式用!$AG$2:$AL$48,MATCH(P33,【参考】数式用!$AI$4:$AL$4,0)+2,0), ""), "")</f>
        <v/>
      </c>
      <c r="V33" s="42"/>
      <c r="W33" s="887"/>
      <c r="X33" s="888"/>
      <c r="Y33" s="43"/>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
      </c>
      <c r="C34" s="883"/>
      <c r="D34" s="883"/>
      <c r="E34" s="883"/>
      <c r="F34" s="883"/>
      <c r="G34" s="883"/>
      <c r="H34" s="883"/>
      <c r="I34" s="884"/>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885"/>
      <c r="R34" s="886"/>
      <c r="S34" s="155" t="str">
        <f>IFERROR(ROUNDDOWN(Q34*VLOOKUP(N34,【参考】数式用!$AR$2:$AW$48,MATCH(P34,【参考】数式用!$AT$4:$AW$4)+2,FALSE)*0.5, 0), "")</f>
        <v/>
      </c>
      <c r="T34" s="42"/>
      <c r="U34" s="157" t="str">
        <f>IFERROR(IF(AG34&lt;&gt;"",Q34*VLOOKUP(N34,【参考】数式用!$AG$2:$AL$48,MATCH(P34,【参考】数式用!$AI$4:$AL$4,0)+2,0), ""), "")</f>
        <v/>
      </c>
      <c r="V34" s="42"/>
      <c r="W34" s="887"/>
      <c r="X34" s="888"/>
      <c r="Y34" s="43"/>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
      </c>
      <c r="C35" s="904"/>
      <c r="D35" s="904"/>
      <c r="E35" s="904"/>
      <c r="F35" s="904"/>
      <c r="G35" s="904"/>
      <c r="H35" s="904"/>
      <c r="I35" s="905"/>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885"/>
      <c r="R35" s="886"/>
      <c r="S35" s="478" t="str">
        <f>IFERROR(ROUNDDOWN(Q35*VLOOKUP(N35,【参考】数式用!$AR$2:$AW$48,MATCH(P35,【参考】数式用!$AT$4:$AW$4)+2,FALSE)*0.5, 0), "")</f>
        <v/>
      </c>
      <c r="T35" s="48"/>
      <c r="U35" s="479" t="str">
        <f>IFERROR(IF(AG35&lt;&gt;"",Q35*VLOOKUP(N35,【参考】数式用!$AG$2:$AL$48,MATCH(P35,【参考】数式用!$AI$4:$AL$4,0)+2,0), ""), "")</f>
        <v/>
      </c>
      <c r="V35" s="480"/>
      <c r="W35" s="887"/>
      <c r="X35" s="888"/>
      <c r="Y35" s="43"/>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
      </c>
      <c r="C36" s="883"/>
      <c r="D36" s="883"/>
      <c r="E36" s="883"/>
      <c r="F36" s="883"/>
      <c r="G36" s="883"/>
      <c r="H36" s="883"/>
      <c r="I36" s="884"/>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885"/>
      <c r="R36" s="886"/>
      <c r="S36" s="155" t="str">
        <f>IFERROR(ROUNDDOWN(Q36*VLOOKUP(N36,【参考】数式用!$AR$2:$AW$48,MATCH(P36,【参考】数式用!$AT$4:$AW$4)+2,FALSE)*0.5, 0), "")</f>
        <v/>
      </c>
      <c r="T36" s="42"/>
      <c r="U36" s="157" t="str">
        <f>IFERROR(IF(AG36&lt;&gt;"",Q36*VLOOKUP(N36,【参考】数式用!$AG$2:$AL$48,MATCH(P36,【参考】数式用!$AI$4:$AL$4,0)+2,0), ""), "")</f>
        <v/>
      </c>
      <c r="V36" s="42"/>
      <c r="W36" s="887"/>
      <c r="X36" s="888"/>
      <c r="Y36" s="43"/>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
      </c>
      <c r="C37" s="883"/>
      <c r="D37" s="883"/>
      <c r="E37" s="883"/>
      <c r="F37" s="883"/>
      <c r="G37" s="883"/>
      <c r="H37" s="883"/>
      <c r="I37" s="884"/>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885"/>
      <c r="R37" s="886"/>
      <c r="S37" s="155" t="str">
        <f>IFERROR(ROUNDDOWN(Q37*VLOOKUP(N37,【参考】数式用!$AR$2:$AW$48,MATCH(P37,【参考】数式用!$AT$4:$AW$4)+2,FALSE)*0.5, 0), "")</f>
        <v/>
      </c>
      <c r="T37" s="42"/>
      <c r="U37" s="157" t="str">
        <f>IFERROR(IF(AG37&lt;&gt;"",Q37*VLOOKUP(N37,【参考】数式用!$AG$2:$AL$48,MATCH(P37,【参考】数式用!$AI$4:$AL$4,0)+2,0), ""), "")</f>
        <v/>
      </c>
      <c r="V37" s="42"/>
      <c r="W37" s="887"/>
      <c r="X37" s="888"/>
      <c r="Y37" s="43"/>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
      </c>
      <c r="C38" s="883"/>
      <c r="D38" s="883"/>
      <c r="E38" s="883"/>
      <c r="F38" s="883"/>
      <c r="G38" s="883"/>
      <c r="H38" s="883"/>
      <c r="I38" s="884"/>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885"/>
      <c r="R38" s="886"/>
      <c r="S38" s="155" t="str">
        <f>IFERROR(ROUNDDOWN(Q38*VLOOKUP(N38,【参考】数式用!$AR$2:$AW$48,MATCH(P38,【参考】数式用!$AT$4:$AW$4)+2,FALSE)*0.5, 0), "")</f>
        <v/>
      </c>
      <c r="T38" s="48"/>
      <c r="U38" s="157" t="str">
        <f>IFERROR(IF(AG38&lt;&gt;"",Q38*VLOOKUP(N38,【参考】数式用!$AG$2:$AL$48,MATCH(P38,【参考】数式用!$AI$4:$AL$4,0)+2,0), ""), "")</f>
        <v/>
      </c>
      <c r="V38" s="42"/>
      <c r="W38" s="887"/>
      <c r="X38" s="888"/>
      <c r="Y38" s="43"/>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
      </c>
      <c r="C39" s="883"/>
      <c r="D39" s="883"/>
      <c r="E39" s="883"/>
      <c r="F39" s="883"/>
      <c r="G39" s="883"/>
      <c r="H39" s="883"/>
      <c r="I39" s="884"/>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885"/>
      <c r="R39" s="886"/>
      <c r="S39" s="155" t="str">
        <f>IFERROR(ROUNDDOWN(Q39*VLOOKUP(N39,【参考】数式用!$AR$2:$AW$48,MATCH(P39,【参考】数式用!$AT$4:$AW$4)+2,FALSE)*0.5, 0), "")</f>
        <v/>
      </c>
      <c r="T39" s="42"/>
      <c r="U39" s="157" t="str">
        <f>IFERROR(IF(AG39&lt;&gt;"",Q39*VLOOKUP(N39,【参考】数式用!$AG$2:$AL$48,MATCH(P39,【参考】数式用!$AI$4:$AL$4,0)+2,0), ""), "")</f>
        <v/>
      </c>
      <c r="V39" s="42"/>
      <c r="W39" s="887"/>
      <c r="X39" s="888"/>
      <c r="Y39" s="43"/>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
      </c>
      <c r="C40" s="883"/>
      <c r="D40" s="883"/>
      <c r="E40" s="883"/>
      <c r="F40" s="883"/>
      <c r="G40" s="883"/>
      <c r="H40" s="883"/>
      <c r="I40" s="884"/>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885"/>
      <c r="R40" s="886"/>
      <c r="S40" s="155" t="str">
        <f>IFERROR(ROUNDDOWN(Q40*VLOOKUP(N40,【参考】数式用!$AR$2:$AW$48,MATCH(P40,【参考】数式用!$AT$4:$AW$4)+2,FALSE)*0.5, 0), "")</f>
        <v/>
      </c>
      <c r="T40" s="42"/>
      <c r="U40" s="157" t="str">
        <f>IFERROR(IF(AG40&lt;&gt;"",Q40*VLOOKUP(N40,【参考】数式用!$AG$2:$AL$48,MATCH(P40,【参考】数式用!$AI$4:$AL$4,0)+2,0), ""), "")</f>
        <v/>
      </c>
      <c r="V40" s="42"/>
      <c r="W40" s="887"/>
      <c r="X40" s="888"/>
      <c r="Y40" s="43"/>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
      </c>
      <c r="C41" s="883"/>
      <c r="D41" s="883"/>
      <c r="E41" s="883"/>
      <c r="F41" s="883"/>
      <c r="G41" s="883"/>
      <c r="H41" s="883"/>
      <c r="I41" s="884"/>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885"/>
      <c r="R41" s="886"/>
      <c r="S41" s="155" t="str">
        <f>IFERROR(ROUNDDOWN(Q41*VLOOKUP(N41,【参考】数式用!$AR$2:$AW$48,MATCH(P41,【参考】数式用!$AT$4:$AW$4)+2,FALSE)*0.5, 0), "")</f>
        <v/>
      </c>
      <c r="T41" s="48"/>
      <c r="U41" s="157" t="str">
        <f>IFERROR(IF(AG41&lt;&gt;"",Q41*VLOOKUP(N41,【参考】数式用!$AG$2:$AL$48,MATCH(P41,【参考】数式用!$AI$4:$AL$4,0)+2,0), ""), "")</f>
        <v/>
      </c>
      <c r="V41" s="42"/>
      <c r="W41" s="887"/>
      <c r="X41" s="888"/>
      <c r="Y41" s="43"/>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
      </c>
      <c r="C42" s="883"/>
      <c r="D42" s="883"/>
      <c r="E42" s="883"/>
      <c r="F42" s="883"/>
      <c r="G42" s="883"/>
      <c r="H42" s="883"/>
      <c r="I42" s="884"/>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885"/>
      <c r="R42" s="886"/>
      <c r="S42" s="155" t="str">
        <f>IFERROR(ROUNDDOWN(Q42*VLOOKUP(N42,【参考】数式用!$AR$2:$AW$48,MATCH(P42,【参考】数式用!$AT$4:$AW$4)+2,FALSE)*0.5, 0), "")</f>
        <v/>
      </c>
      <c r="T42" s="42"/>
      <c r="U42" s="157" t="str">
        <f>IFERROR(IF(AG42&lt;&gt;"",Q42*VLOOKUP(N42,【参考】数式用!$AG$2:$AL$48,MATCH(P42,【参考】数式用!$AI$4:$AL$4,0)+2,0), ""), "")</f>
        <v/>
      </c>
      <c r="V42" s="42"/>
      <c r="W42" s="887"/>
      <c r="X42" s="888"/>
      <c r="Y42" s="43"/>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
      </c>
      <c r="C43" s="883"/>
      <c r="D43" s="883"/>
      <c r="E43" s="883"/>
      <c r="F43" s="883"/>
      <c r="G43" s="883"/>
      <c r="H43" s="883"/>
      <c r="I43" s="884"/>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885"/>
      <c r="R43" s="886"/>
      <c r="S43" s="155" t="str">
        <f>IFERROR(ROUNDDOWN(Q43*VLOOKUP(N43,【参考】数式用!$AR$2:$AW$48,MATCH(P43,【参考】数式用!$AT$4:$AW$4)+2,FALSE)*0.5, 0), "")</f>
        <v/>
      </c>
      <c r="T43" s="42"/>
      <c r="U43" s="157" t="str">
        <f>IFERROR(IF(AG43&lt;&gt;"",Q43*VLOOKUP(N43,【参考】数式用!$AG$2:$AL$48,MATCH(P43,【参考】数式用!$AI$4:$AL$4,0)+2,0), ""), "")</f>
        <v/>
      </c>
      <c r="V43" s="42"/>
      <c r="W43" s="887"/>
      <c r="X43" s="888"/>
      <c r="Y43" s="43"/>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
      </c>
      <c r="C44" s="883"/>
      <c r="D44" s="883"/>
      <c r="E44" s="883"/>
      <c r="F44" s="883"/>
      <c r="G44" s="883"/>
      <c r="H44" s="883"/>
      <c r="I44" s="884"/>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885"/>
      <c r="R44" s="886"/>
      <c r="S44" s="155" t="str">
        <f>IFERROR(ROUNDDOWN(Q44*VLOOKUP(N44,【参考】数式用!$AR$2:$AW$48,MATCH(P44,【参考】数式用!$AT$4:$AW$4)+2,FALSE)*0.5, 0), "")</f>
        <v/>
      </c>
      <c r="T44" s="48"/>
      <c r="U44" s="157" t="str">
        <f>IFERROR(IF(AG44&lt;&gt;"",Q44*VLOOKUP(N44,【参考】数式用!$AG$2:$AL$48,MATCH(P44,【参考】数式用!$AI$4:$AL$4,0)+2,0), ""), "")</f>
        <v/>
      </c>
      <c r="V44" s="42"/>
      <c r="W44" s="887"/>
      <c r="X44" s="888"/>
      <c r="Y44" s="43"/>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
      </c>
      <c r="C45" s="883"/>
      <c r="D45" s="883"/>
      <c r="E45" s="883"/>
      <c r="F45" s="883"/>
      <c r="G45" s="883"/>
      <c r="H45" s="883"/>
      <c r="I45" s="884"/>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885"/>
      <c r="R45" s="886"/>
      <c r="S45" s="155" t="str">
        <f>IFERROR(ROUNDDOWN(Q45*VLOOKUP(N45,【参考】数式用!$AR$2:$AW$48,MATCH(P45,【参考】数式用!$AT$4:$AW$4)+2,FALSE)*0.5, 0), "")</f>
        <v/>
      </c>
      <c r="T45" s="42"/>
      <c r="U45" s="157" t="str">
        <f>IFERROR(IF(AG45&lt;&gt;"",Q45*VLOOKUP(N45,【参考】数式用!$AG$2:$AL$48,MATCH(P45,【参考】数式用!$AI$4:$AL$4,0)+2,0), ""), "")</f>
        <v/>
      </c>
      <c r="V45" s="42"/>
      <c r="W45" s="887"/>
      <c r="X45" s="888"/>
      <c r="Y45" s="43"/>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
      </c>
      <c r="C46" s="883"/>
      <c r="D46" s="883"/>
      <c r="E46" s="883"/>
      <c r="F46" s="883"/>
      <c r="G46" s="883"/>
      <c r="H46" s="883"/>
      <c r="I46" s="884"/>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885"/>
      <c r="R46" s="886"/>
      <c r="S46" s="155" t="str">
        <f>IFERROR(ROUNDDOWN(Q46*VLOOKUP(N46,【参考】数式用!$AR$2:$AW$48,MATCH(P46,【参考】数式用!$AT$4:$AW$4)+2,FALSE)*0.5, 0), "")</f>
        <v/>
      </c>
      <c r="T46" s="42"/>
      <c r="U46" s="157" t="str">
        <f>IFERROR(IF(AG46&lt;&gt;"",Q46*VLOOKUP(N46,【参考】数式用!$AG$2:$AL$48,MATCH(P46,【参考】数式用!$AI$4:$AL$4,0)+2,0), ""), "")</f>
        <v/>
      </c>
      <c r="V46" s="42"/>
      <c r="W46" s="887"/>
      <c r="X46" s="888"/>
      <c r="Y46" s="43"/>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
      </c>
      <c r="C47" s="883"/>
      <c r="D47" s="883"/>
      <c r="E47" s="883"/>
      <c r="F47" s="883"/>
      <c r="G47" s="883"/>
      <c r="H47" s="883"/>
      <c r="I47" s="884"/>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885"/>
      <c r="R47" s="886"/>
      <c r="S47" s="155" t="str">
        <f>IFERROR(ROUNDDOWN(Q47*VLOOKUP(N47,【参考】数式用!$AR$2:$AW$48,MATCH(P47,【参考】数式用!$AT$4:$AW$4)+2,FALSE)*0.5, 0), "")</f>
        <v/>
      </c>
      <c r="T47" s="48"/>
      <c r="U47" s="157" t="str">
        <f>IFERROR(IF(AG47&lt;&gt;"",Q47*VLOOKUP(N47,【参考】数式用!$AG$2:$AL$48,MATCH(P47,【参考】数式用!$AI$4:$AL$4,0)+2,0), ""), "")</f>
        <v/>
      </c>
      <c r="V47" s="42"/>
      <c r="W47" s="887"/>
      <c r="X47" s="888"/>
      <c r="Y47" s="43"/>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
      </c>
      <c r="C48" s="883"/>
      <c r="D48" s="883"/>
      <c r="E48" s="883"/>
      <c r="F48" s="883"/>
      <c r="G48" s="883"/>
      <c r="H48" s="883"/>
      <c r="I48" s="884"/>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885"/>
      <c r="R48" s="886"/>
      <c r="S48" s="155" t="str">
        <f>IFERROR(ROUNDDOWN(Q48*VLOOKUP(N48,【参考】数式用!$AR$2:$AW$48,MATCH(P48,【参考】数式用!$AT$4:$AW$4)+2,FALSE)*0.5, 0), "")</f>
        <v/>
      </c>
      <c r="T48" s="42"/>
      <c r="U48" s="157" t="str">
        <f>IFERROR(IF(AG48&lt;&gt;"",Q48*VLOOKUP(N48,【参考】数式用!$AG$2:$AL$48,MATCH(P48,【参考】数式用!$AI$4:$AL$4,0)+2,0), ""), "")</f>
        <v/>
      </c>
      <c r="V48" s="42"/>
      <c r="W48" s="887"/>
      <c r="X48" s="888"/>
      <c r="Y48" s="43"/>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
      </c>
      <c r="C49" s="883"/>
      <c r="D49" s="883"/>
      <c r="E49" s="883"/>
      <c r="F49" s="883"/>
      <c r="G49" s="883"/>
      <c r="H49" s="883"/>
      <c r="I49" s="884"/>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885"/>
      <c r="R49" s="886"/>
      <c r="S49" s="155" t="str">
        <f>IFERROR(ROUNDDOWN(Q49*VLOOKUP(N49,【参考】数式用!$AR$2:$AW$48,MATCH(P49,【参考】数式用!$AT$4:$AW$4)+2,FALSE)*0.5, 0), "")</f>
        <v/>
      </c>
      <c r="T49" s="42"/>
      <c r="U49" s="157" t="str">
        <f>IFERROR(IF(AG49&lt;&gt;"",Q49*VLOOKUP(N49,【参考】数式用!$AG$2:$AL$48,MATCH(P49,【参考】数式用!$AI$4:$AL$4,0)+2,0), ""), "")</f>
        <v/>
      </c>
      <c r="V49" s="42"/>
      <c r="W49" s="887"/>
      <c r="X49" s="888"/>
      <c r="Y49" s="43"/>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
      </c>
      <c r="C50" s="883"/>
      <c r="D50" s="883"/>
      <c r="E50" s="883"/>
      <c r="F50" s="883"/>
      <c r="G50" s="883"/>
      <c r="H50" s="883"/>
      <c r="I50" s="884"/>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885"/>
      <c r="R50" s="886"/>
      <c r="S50" s="155" t="str">
        <f>IFERROR(ROUNDDOWN(Q50*VLOOKUP(N50,【参考】数式用!$AR$2:$AW$48,MATCH(P50,【参考】数式用!$AT$4:$AW$4)+2,FALSE)*0.5, 0), "")</f>
        <v/>
      </c>
      <c r="T50" s="48"/>
      <c r="U50" s="157" t="str">
        <f>IFERROR(IF(AG50&lt;&gt;"",Q50*VLOOKUP(N50,【参考】数式用!$AG$2:$AL$48,MATCH(P50,【参考】数式用!$AI$4:$AL$4,0)+2,0), ""), "")</f>
        <v/>
      </c>
      <c r="V50" s="42"/>
      <c r="W50" s="887"/>
      <c r="X50" s="888"/>
      <c r="Y50" s="43"/>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
      </c>
      <c r="C51" s="883"/>
      <c r="D51" s="883"/>
      <c r="E51" s="883"/>
      <c r="F51" s="883"/>
      <c r="G51" s="883"/>
      <c r="H51" s="883"/>
      <c r="I51" s="884"/>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885"/>
      <c r="R51" s="886"/>
      <c r="S51" s="155" t="str">
        <f>IFERROR(ROUNDDOWN(Q51*VLOOKUP(N51,【参考】数式用!$AR$2:$AW$48,MATCH(P51,【参考】数式用!$AT$4:$AW$4)+2,FALSE)*0.5, 0), "")</f>
        <v/>
      </c>
      <c r="T51" s="42"/>
      <c r="U51" s="157" t="str">
        <f>IFERROR(IF(AG51&lt;&gt;"",Q51*VLOOKUP(N51,【参考】数式用!$AG$2:$AL$48,MATCH(P51,【参考】数式用!$AI$4:$AL$4,0)+2,0), ""), "")</f>
        <v/>
      </c>
      <c r="V51" s="42"/>
      <c r="W51" s="887"/>
      <c r="X51" s="888"/>
      <c r="Y51" s="43"/>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
      </c>
      <c r="C52" s="883"/>
      <c r="D52" s="883"/>
      <c r="E52" s="883"/>
      <c r="F52" s="883"/>
      <c r="G52" s="883"/>
      <c r="H52" s="883"/>
      <c r="I52" s="884"/>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885"/>
      <c r="R52" s="886"/>
      <c r="S52" s="155" t="str">
        <f>IFERROR(ROUNDDOWN(Q52*VLOOKUP(N52,【参考】数式用!$AR$2:$AW$48,MATCH(P52,【参考】数式用!$AT$4:$AW$4)+2,FALSE)*0.5, 0), "")</f>
        <v/>
      </c>
      <c r="T52" s="42"/>
      <c r="U52" s="157" t="str">
        <f>IFERROR(IF(AG52&lt;&gt;"",Q52*VLOOKUP(N52,【参考】数式用!$AG$2:$AL$48,MATCH(P52,【参考】数式用!$AI$4:$AL$4,0)+2,0), ""), "")</f>
        <v/>
      </c>
      <c r="V52" s="42"/>
      <c r="W52" s="887"/>
      <c r="X52" s="888"/>
      <c r="Y52" s="43"/>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
      </c>
      <c r="C53" s="883"/>
      <c r="D53" s="883"/>
      <c r="E53" s="883"/>
      <c r="F53" s="883"/>
      <c r="G53" s="883"/>
      <c r="H53" s="883"/>
      <c r="I53" s="884"/>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885"/>
      <c r="R53" s="886"/>
      <c r="S53" s="155" t="str">
        <f>IFERROR(ROUNDDOWN(Q53*VLOOKUP(N53,【参考】数式用!$AR$2:$AW$48,MATCH(P53,【参考】数式用!$AT$4:$AW$4)+2,FALSE)*0.5, 0), "")</f>
        <v/>
      </c>
      <c r="T53" s="48"/>
      <c r="U53" s="157" t="str">
        <f>IFERROR(IF(AG53&lt;&gt;"",Q53*VLOOKUP(N53,【参考】数式用!$AG$2:$AL$48,MATCH(P53,【参考】数式用!$AI$4:$AL$4,0)+2,0), ""), "")</f>
        <v/>
      </c>
      <c r="V53" s="42"/>
      <c r="W53" s="887"/>
      <c r="X53" s="888"/>
      <c r="Y53" s="43"/>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
      </c>
      <c r="C54" s="883"/>
      <c r="D54" s="883"/>
      <c r="E54" s="883"/>
      <c r="F54" s="883"/>
      <c r="G54" s="883"/>
      <c r="H54" s="883"/>
      <c r="I54" s="884"/>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885"/>
      <c r="R54" s="886"/>
      <c r="S54" s="155" t="str">
        <f>IFERROR(ROUNDDOWN(Q54*VLOOKUP(N54,【参考】数式用!$AR$2:$AW$48,MATCH(P54,【参考】数式用!$AT$4:$AW$4)+2,FALSE)*0.5, 0), "")</f>
        <v/>
      </c>
      <c r="T54" s="42"/>
      <c r="U54" s="157" t="str">
        <f>IFERROR(IF(AG54&lt;&gt;"",Q54*VLOOKUP(N54,【参考】数式用!$AG$2:$AL$48,MATCH(P54,【参考】数式用!$AI$4:$AL$4,0)+2,0), ""), "")</f>
        <v/>
      </c>
      <c r="V54" s="42"/>
      <c r="W54" s="887"/>
      <c r="X54" s="888"/>
      <c r="Y54" s="43"/>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
      </c>
      <c r="C55" s="883"/>
      <c r="D55" s="883"/>
      <c r="E55" s="883"/>
      <c r="F55" s="883"/>
      <c r="G55" s="883"/>
      <c r="H55" s="883"/>
      <c r="I55" s="884"/>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885"/>
      <c r="R55" s="886"/>
      <c r="S55" s="155" t="str">
        <f>IFERROR(ROUNDDOWN(Q55*VLOOKUP(N55,【参考】数式用!$AR$2:$AW$48,MATCH(P55,【参考】数式用!$AT$4:$AW$4)+2,FALSE)*0.5, 0), "")</f>
        <v/>
      </c>
      <c r="T55" s="42"/>
      <c r="U55" s="157" t="str">
        <f>IFERROR(IF(AG55&lt;&gt;"",Q55*VLOOKUP(N55,【参考】数式用!$AG$2:$AL$48,MATCH(P55,【参考】数式用!$AI$4:$AL$4,0)+2,0), ""), "")</f>
        <v/>
      </c>
      <c r="V55" s="42"/>
      <c r="W55" s="887"/>
      <c r="X55" s="888"/>
      <c r="Y55" s="43"/>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
      </c>
      <c r="C56" s="883"/>
      <c r="D56" s="883"/>
      <c r="E56" s="883"/>
      <c r="F56" s="883"/>
      <c r="G56" s="883"/>
      <c r="H56" s="883"/>
      <c r="I56" s="884"/>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885"/>
      <c r="R56" s="886"/>
      <c r="S56" s="155" t="str">
        <f>IFERROR(ROUNDDOWN(Q56*VLOOKUP(N56,【参考】数式用!$AR$2:$AW$48,MATCH(P56,【参考】数式用!$AT$4:$AW$4)+2,FALSE)*0.5, 0), "")</f>
        <v/>
      </c>
      <c r="T56" s="48"/>
      <c r="U56" s="157" t="str">
        <f>IFERROR(IF(AG56&lt;&gt;"",Q56*VLOOKUP(N56,【参考】数式用!$AG$2:$AL$48,MATCH(P56,【参考】数式用!$AI$4:$AL$4,0)+2,0), ""), "")</f>
        <v/>
      </c>
      <c r="V56" s="42"/>
      <c r="W56" s="887"/>
      <c r="X56" s="888"/>
      <c r="Y56" s="43"/>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
      </c>
      <c r="C57" s="883"/>
      <c r="D57" s="883"/>
      <c r="E57" s="883"/>
      <c r="F57" s="883"/>
      <c r="G57" s="883"/>
      <c r="H57" s="883"/>
      <c r="I57" s="884"/>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885"/>
      <c r="R57" s="886"/>
      <c r="S57" s="155" t="str">
        <f>IFERROR(ROUNDDOWN(Q57*VLOOKUP(N57,【参考】数式用!$AR$2:$AW$48,MATCH(P57,【参考】数式用!$AT$4:$AW$4)+2,FALSE)*0.5, 0), "")</f>
        <v/>
      </c>
      <c r="T57" s="42"/>
      <c r="U57" s="157" t="str">
        <f>IFERROR(IF(AG57&lt;&gt;"",Q57*VLOOKUP(N57,【参考】数式用!$AG$2:$AL$48,MATCH(P57,【参考】数式用!$AI$4:$AL$4,0)+2,0), ""), "")</f>
        <v/>
      </c>
      <c r="V57" s="42"/>
      <c r="W57" s="887"/>
      <c r="X57" s="888"/>
      <c r="Y57" s="43"/>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
      </c>
      <c r="C58" s="883"/>
      <c r="D58" s="883"/>
      <c r="E58" s="883"/>
      <c r="F58" s="883"/>
      <c r="G58" s="883"/>
      <c r="H58" s="883"/>
      <c r="I58" s="884"/>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885"/>
      <c r="R58" s="886"/>
      <c r="S58" s="155" t="str">
        <f>IFERROR(ROUNDDOWN(Q58*VLOOKUP(N58,【参考】数式用!$AR$2:$AW$48,MATCH(P58,【参考】数式用!$AT$4:$AW$4)+2,FALSE)*0.5, 0), "")</f>
        <v/>
      </c>
      <c r="T58" s="42"/>
      <c r="U58" s="157" t="str">
        <f>IFERROR(IF(AG58&lt;&gt;"",Q58*VLOOKUP(N58,【参考】数式用!$AG$2:$AL$48,MATCH(P58,【参考】数式用!$AI$4:$AL$4,0)+2,0), ""), "")</f>
        <v/>
      </c>
      <c r="V58" s="42"/>
      <c r="W58" s="887"/>
      <c r="X58" s="888"/>
      <c r="Y58" s="43"/>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
      </c>
      <c r="C59" s="883"/>
      <c r="D59" s="883"/>
      <c r="E59" s="883"/>
      <c r="F59" s="883"/>
      <c r="G59" s="883"/>
      <c r="H59" s="883"/>
      <c r="I59" s="884"/>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885"/>
      <c r="R59" s="886"/>
      <c r="S59" s="155" t="str">
        <f>IFERROR(ROUNDDOWN(Q59*VLOOKUP(N59,【参考】数式用!$AR$2:$AW$48,MATCH(P59,【参考】数式用!$AT$4:$AW$4)+2,FALSE)*0.5, 0), "")</f>
        <v/>
      </c>
      <c r="T59" s="48"/>
      <c r="U59" s="157" t="str">
        <f>IFERROR(IF(AG59&lt;&gt;"",Q59*VLOOKUP(N59,【参考】数式用!$AG$2:$AL$48,MATCH(P59,【参考】数式用!$AI$4:$AL$4,0)+2,0), ""), "")</f>
        <v/>
      </c>
      <c r="V59" s="42"/>
      <c r="W59" s="887"/>
      <c r="X59" s="888"/>
      <c r="Y59" s="43"/>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
      </c>
      <c r="C60" s="883"/>
      <c r="D60" s="883"/>
      <c r="E60" s="883"/>
      <c r="F60" s="883"/>
      <c r="G60" s="883"/>
      <c r="H60" s="883"/>
      <c r="I60" s="884"/>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885"/>
      <c r="R60" s="886"/>
      <c r="S60" s="155" t="str">
        <f>IFERROR(ROUNDDOWN(Q60*VLOOKUP(N60,【参考】数式用!$AR$2:$AW$48,MATCH(P60,【参考】数式用!$AT$4:$AW$4)+2,FALSE)*0.5, 0), "")</f>
        <v/>
      </c>
      <c r="T60" s="42"/>
      <c r="U60" s="157" t="str">
        <f>IFERROR(IF(AG60&lt;&gt;"",Q60*VLOOKUP(N60,【参考】数式用!$AG$2:$AL$48,MATCH(P60,【参考】数式用!$AI$4:$AL$4,0)+2,0), ""), "")</f>
        <v/>
      </c>
      <c r="V60" s="42"/>
      <c r="W60" s="887"/>
      <c r="X60" s="888"/>
      <c r="Y60" s="43"/>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4" customWidth="1"/>
    <col min="2" max="2" width="8" style="4" customWidth="1"/>
    <col min="3" max="9" width="7.7265625" style="4" bestFit="1" customWidth="1"/>
    <col min="10" max="11" width="7.453125" style="4" bestFit="1" customWidth="1"/>
    <col min="12" max="24" width="7.7265625" style="4" bestFit="1" customWidth="1"/>
    <col min="25" max="29" width="8.26953125" style="4" bestFit="1" customWidth="1"/>
    <col min="30" max="30" width="8.26953125" style="4" customWidth="1"/>
    <col min="31" max="31" width="11.6328125" style="4" customWidth="1"/>
    <col min="32" max="32" width="9" style="4"/>
    <col min="33" max="33" width="57.08984375" style="4" customWidth="1"/>
    <col min="34" max="34" width="9" style="108"/>
    <col min="35" max="35" width="8" style="4" customWidth="1"/>
    <col min="36" max="37" width="9" style="4"/>
    <col min="38" max="38" width="9.26953125" style="4" customWidth="1"/>
    <col min="39" max="41" width="9" style="4"/>
    <col min="42" max="42" width="17.08984375" style="4" customWidth="1"/>
    <col min="43" max="43" width="9" style="4"/>
    <col min="44" max="44" width="55.08984375" style="4" customWidth="1"/>
    <col min="45" max="45" width="9.08984375" style="108" customWidth="1"/>
    <col min="46" max="46" width="8.453125" style="4" customWidth="1"/>
    <col min="47" max="50" width="9" style="4"/>
    <col min="51" max="51" width="26.453125" style="4" customWidth="1"/>
    <col min="52" max="52" width="26.36328125" style="4" customWidth="1"/>
    <col min="53" max="53" width="50.453125" style="4" customWidth="1"/>
    <col min="54" max="16384" width="9" style="4"/>
  </cols>
  <sheetData>
    <row r="1" spans="1:54" ht="13.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5"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5"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3.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7265625" customWidth="1"/>
    <col min="3" max="3" width="14.453125" style="4" customWidth="1"/>
    <col min="4" max="4" width="14.453125" style="4" bestFit="1" customWidth="1"/>
  </cols>
  <sheetData>
    <row r="1" spans="1:4" ht="13.5" thickBot="1">
      <c r="A1" s="3" t="s">
        <v>146</v>
      </c>
      <c r="C1" s="3" t="s">
        <v>147</v>
      </c>
    </row>
    <row r="2" spans="1:4" ht="13.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加藤　江里菜</dc:creator>
  <cp:keywords/>
  <dc:description/>
  <cp:lastModifiedBy>加藤　江里菜</cp:lastModifiedBy>
  <cp:revision/>
  <cp:lastPrinted>2025-02-07T08:53:54Z</cp:lastPrinted>
  <dcterms:created xsi:type="dcterms:W3CDTF">2023-01-10T13:53:21Z</dcterms:created>
  <dcterms:modified xsi:type="dcterms:W3CDTF">2026-07-09T00:45:53Z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