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3.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drawings/drawing4.xml" ContentType="application/vnd.openxmlformats-officedocument.drawing+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filterPrivacy="1" codeName="ThisWorkbook" defaultThemeVersion="124226"/>
  <xr:revisionPtr revIDLastSave="0" documentId="13_ncr:1_{9008B099-5A2D-4720-ADE2-729A912D3002}" xr6:coauthVersionLast="47" xr6:coauthVersionMax="47" xr10:uidLastSave="{00000000-0000-0000-0000-000000000000}"/>
  <bookViews>
    <workbookView xWindow="14295" yWindow="0" windowWidth="14610" windowHeight="15585" tabRatio="837" activeTab="1" xr2:uid="{00000000-000D-0000-FFFF-FFFF00000000}"/>
  </bookViews>
  <sheets>
    <sheet name="入力シート" sheetId="74" r:id="rId1"/>
    <sheet name="契約書" sheetId="61" r:id="rId2"/>
    <sheet name="仮契約書" sheetId="62" r:id="rId3"/>
    <sheet name="仲裁合意書" sheetId="63" r:id="rId4"/>
    <sheet name="着手届" sheetId="1" r:id="rId5"/>
    <sheet name="履歴書" sheetId="18" r:id="rId6"/>
    <sheet name="現場代理人等選任通知書" sheetId="3" r:id="rId7"/>
    <sheet name="工程表" sheetId="66" r:id="rId8"/>
    <sheet name="計画工程表" sheetId="67" r:id="rId9"/>
    <sheet name="課税事業者届出書" sheetId="47" r:id="rId10"/>
    <sheet name="免税事業者届出書" sheetId="48" r:id="rId11"/>
    <sheet name="契約保証金免除申請書" sheetId="73" r:id="rId12"/>
    <sheet name="前金払請求書" sheetId="70" r:id="rId13"/>
    <sheet name="変更契約書" sheetId="58" r:id="rId14"/>
    <sheet name="現場代理人等選任(変更)通知書" sheetId="65" r:id="rId15"/>
    <sheet name="工程表 (変更)" sheetId="71" r:id="rId16"/>
    <sheet name="計画工程表 (変更)" sheetId="72" r:id="rId17"/>
    <sheet name="完成届" sheetId="68" r:id="rId18"/>
    <sheet name="引渡書" sheetId="56" r:id="rId19"/>
    <sheet name="請負代金請求書" sheetId="59" r:id="rId20"/>
    <sheet name="契約保証金請求書" sheetId="69" r:id="rId21"/>
    <sheet name="工事中止通知書" sheetId="44" r:id="rId22"/>
    <sheet name="工期変更協議書" sheetId="45" r:id="rId23"/>
    <sheet name="一部下請通知書" sheetId="43" r:id="rId24"/>
  </sheets>
  <definedNames>
    <definedName name="OLE_LINK1" localSheetId="23">一部下請通知書!$A$1</definedName>
    <definedName name="_xlnm.Print_Area" localSheetId="18">引渡書!$A$1:$AF$25</definedName>
    <definedName name="_xlnm.Print_Area" localSheetId="2">仮契約書!$A$1:$AG$86</definedName>
    <definedName name="_xlnm.Print_Area" localSheetId="17">完成届!$A$1:$AF$27</definedName>
    <definedName name="_xlnm.Print_Area" localSheetId="1">契約書!$A$1:$AG$81</definedName>
    <definedName name="_xlnm.Print_Area" localSheetId="11">契約保証金免除申請書!$A$1:$AI$41</definedName>
    <definedName name="_xlnm.Print_Area" localSheetId="14">'現場代理人等選任(変更)通知書'!$A$1:$AF$34</definedName>
    <definedName name="_xlnm.Print_Area" localSheetId="6">現場代理人等選任通知書!$A$1:$AF$32</definedName>
    <definedName name="_xlnm.Print_Area" localSheetId="22">工期変更協議書!$A$1:$AF$42</definedName>
    <definedName name="_xlnm.Print_Area" localSheetId="21">工事中止通知書!$A$1:$AF$40</definedName>
    <definedName name="_xlnm.Print_Area" localSheetId="7">工程表!$A$1:$AF$40</definedName>
    <definedName name="_xlnm.Print_Area" localSheetId="15">'工程表 (変更)'!$A$1:$AF$41</definedName>
    <definedName name="_xlnm.Print_Area" localSheetId="4">着手届!$A$1:$AF$41</definedName>
    <definedName name="_xlnm.Print_Area" localSheetId="3">仲裁合意書!$A$1:$AG$43</definedName>
    <definedName name="_xlnm.Print_Area" localSheetId="13">変更契約書!$A$1:$AG$85</definedName>
    <definedName name="_xlnm.Print_Area" localSheetId="5">履歴書!$A$1:$AG$76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21" i="61" l="1"/>
  <c r="S43" i="61"/>
  <c r="Q39" i="61"/>
  <c r="S46" i="62"/>
  <c r="Q42" i="62"/>
  <c r="Q38" i="63"/>
  <c r="S43" i="63"/>
  <c r="R36" i="1"/>
  <c r="K9" i="3"/>
  <c r="R28" i="3"/>
  <c r="T13" i="18"/>
  <c r="R36" i="66"/>
  <c r="U14" i="73"/>
  <c r="G32" i="70"/>
  <c r="S44" i="58"/>
  <c r="Q39" i="58"/>
  <c r="R30" i="65"/>
  <c r="R37" i="71"/>
  <c r="V25" i="72"/>
  <c r="R22" i="68"/>
  <c r="R22" i="56"/>
  <c r="AA6" i="68"/>
  <c r="V6" i="68"/>
  <c r="Q6" i="68"/>
  <c r="AA6" i="56"/>
  <c r="V6" i="56"/>
  <c r="Q6" i="56"/>
  <c r="D13" i="43"/>
  <c r="Y13" i="44"/>
  <c r="V13" i="44"/>
  <c r="S13" i="44"/>
  <c r="M28" i="44"/>
  <c r="G28" i="69"/>
  <c r="G36" i="59"/>
  <c r="K11" i="59"/>
  <c r="J17" i="59"/>
  <c r="H17" i="59"/>
  <c r="F17" i="59"/>
  <c r="J17" i="69"/>
  <c r="H17" i="69"/>
  <c r="F17" i="69"/>
  <c r="C20" i="73"/>
  <c r="W29" i="1" l="1"/>
  <c r="M11" i="1"/>
  <c r="J5" i="3" s="1"/>
  <c r="M8" i="66" s="1"/>
  <c r="N4" i="67" s="1"/>
  <c r="T9" i="18"/>
  <c r="R26" i="3"/>
  <c r="M39" i="62"/>
  <c r="J39" i="62"/>
  <c r="G39" i="62"/>
  <c r="E36" i="61"/>
  <c r="T28" i="61"/>
  <c r="M36" i="61"/>
  <c r="I36" i="61"/>
  <c r="P22" i="66"/>
  <c r="P19" i="66"/>
  <c r="P16" i="66"/>
  <c r="AC29" i="66"/>
  <c r="Z29" i="66"/>
  <c r="W29" i="66"/>
  <c r="E21" i="63"/>
  <c r="S32" i="63" s="1"/>
  <c r="M20" i="1"/>
  <c r="M17" i="1"/>
  <c r="R34" i="66"/>
  <c r="R31" i="66"/>
  <c r="R24" i="3"/>
  <c r="W12" i="66"/>
  <c r="T12" i="66"/>
  <c r="Q12" i="66"/>
  <c r="N9" i="61"/>
  <c r="W11" i="66"/>
  <c r="T11" i="66"/>
  <c r="Q11" i="66"/>
  <c r="N8" i="61"/>
  <c r="S42" i="63"/>
  <c r="S44" i="62"/>
  <c r="S41" i="63" s="1"/>
  <c r="S41" i="61"/>
  <c r="Z8" i="3"/>
  <c r="U8" i="3"/>
  <c r="P8" i="3"/>
  <c r="Z6" i="3"/>
  <c r="U6" i="3"/>
  <c r="P6" i="3"/>
  <c r="R34" i="1"/>
  <c r="S42" i="61"/>
  <c r="R31" i="1"/>
  <c r="M21" i="63"/>
  <c r="I21" i="63"/>
  <c r="W32" i="63" s="1"/>
  <c r="U14" i="1"/>
  <c r="R14" i="1"/>
  <c r="O14" i="1"/>
  <c r="L6" i="61"/>
  <c r="M8" i="1"/>
  <c r="L4" i="61"/>
  <c r="M7" i="1"/>
  <c r="L3" i="61"/>
  <c r="T9" i="62"/>
  <c r="Q9" i="62"/>
  <c r="N9" i="62"/>
  <c r="T8" i="62"/>
  <c r="Q8" i="62"/>
  <c r="N8" i="62"/>
  <c r="L6" i="62"/>
  <c r="L4" i="62"/>
  <c r="L3" i="62"/>
  <c r="T9" i="61"/>
  <c r="Q9" i="61"/>
  <c r="T8" i="61"/>
  <c r="Q8" i="61"/>
  <c r="W21" i="58" l="1"/>
  <c r="L11" i="69"/>
  <c r="K11" i="69"/>
  <c r="J11" i="69"/>
  <c r="I11" i="69"/>
  <c r="H11" i="69"/>
  <c r="G11" i="69"/>
  <c r="F11" i="69"/>
  <c r="E11" i="69"/>
  <c r="D11" i="69"/>
  <c r="D23" i="59"/>
  <c r="P22" i="71"/>
  <c r="P19" i="71"/>
  <c r="P16" i="71"/>
  <c r="W12" i="71"/>
  <c r="T12" i="71"/>
  <c r="Q12" i="71"/>
  <c r="N12" i="58"/>
  <c r="P21" i="66"/>
  <c r="P18" i="66"/>
  <c r="P15" i="66"/>
  <c r="Z13" i="62"/>
  <c r="Z13" i="61"/>
  <c r="X13" i="62"/>
  <c r="X13" i="61"/>
  <c r="V13" i="62"/>
  <c r="V13" i="61"/>
  <c r="T13" i="62"/>
  <c r="T13" i="61"/>
  <c r="R13" i="62"/>
  <c r="R13" i="61"/>
  <c r="P13" i="62"/>
  <c r="P13" i="61"/>
  <c r="N13" i="62"/>
  <c r="N13" i="61"/>
  <c r="L13" i="62"/>
  <c r="L13" i="61"/>
  <c r="J13" i="61"/>
  <c r="J13" i="62"/>
  <c r="H13" i="62" s="1"/>
  <c r="W14" i="62"/>
  <c r="V16" i="61"/>
  <c r="W14" i="61"/>
  <c r="T24" i="58" l="1"/>
  <c r="L11" i="70"/>
  <c r="K11" i="70"/>
  <c r="J11" i="70"/>
  <c r="I11" i="70"/>
  <c r="H11" i="70"/>
  <c r="G11" i="70"/>
  <c r="F11" i="70"/>
  <c r="E11" i="70"/>
  <c r="D11" i="70"/>
  <c r="A4" i="43"/>
  <c r="K40" i="71"/>
  <c r="O37" i="45"/>
  <c r="S27" i="45"/>
  <c r="G35" i="59"/>
  <c r="G33" i="59"/>
  <c r="G26" i="69" l="1"/>
  <c r="V24" i="72"/>
  <c r="V22" i="72"/>
  <c r="R35" i="71"/>
  <c r="R32" i="71"/>
  <c r="R26" i="65"/>
  <c r="S41" i="58"/>
  <c r="R19" i="68"/>
  <c r="A26" i="72"/>
  <c r="R28" i="65"/>
  <c r="S43" i="58"/>
  <c r="J39" i="1"/>
  <c r="G30" i="3"/>
  <c r="K39" i="66"/>
  <c r="A7" i="47"/>
  <c r="A7" i="48"/>
  <c r="B9" i="73"/>
  <c r="F36" i="70"/>
  <c r="G32" i="65"/>
  <c r="N25" i="68"/>
  <c r="N24" i="56"/>
  <c r="F39" i="59"/>
  <c r="F31" i="69"/>
  <c r="K30" i="45"/>
  <c r="W10" i="71" l="1"/>
  <c r="T10" i="71"/>
  <c r="Q10" i="71"/>
  <c r="W13" i="71"/>
  <c r="AD7" i="72" s="1"/>
  <c r="T13" i="71"/>
  <c r="AB7" i="72" s="1"/>
  <c r="Q13" i="71"/>
  <c r="Z7" i="72" s="1"/>
  <c r="Z8" i="65"/>
  <c r="U8" i="65"/>
  <c r="P8" i="65"/>
  <c r="N13" i="58"/>
  <c r="T13" i="58"/>
  <c r="Q13" i="58"/>
  <c r="T12" i="58"/>
  <c r="Q12" i="58"/>
  <c r="T10" i="58"/>
  <c r="Q10" i="58"/>
  <c r="N10" i="58"/>
  <c r="T20" i="45"/>
  <c r="Q20" i="45"/>
  <c r="N20" i="45"/>
  <c r="F7" i="43"/>
  <c r="F6" i="43"/>
  <c r="F5" i="43"/>
  <c r="AD6" i="72"/>
  <c r="AB6" i="72"/>
  <c r="Z6" i="72"/>
  <c r="Q11" i="71"/>
  <c r="E19" i="58"/>
  <c r="E17" i="58"/>
  <c r="Y11" i="44"/>
  <c r="V11" i="44"/>
  <c r="S11" i="44"/>
  <c r="M35" i="44"/>
  <c r="M33" i="44"/>
  <c r="L40" i="45"/>
  <c r="L41" i="45"/>
  <c r="L39" i="45"/>
  <c r="S24" i="45"/>
  <c r="S26" i="45"/>
  <c r="Y12" i="45"/>
  <c r="V12" i="45"/>
  <c r="S12" i="45"/>
  <c r="Y10" i="45"/>
  <c r="V10" i="45"/>
  <c r="S10" i="45"/>
  <c r="E12" i="43"/>
  <c r="I6" i="69"/>
  <c r="I5" i="69"/>
  <c r="I3" i="69"/>
  <c r="I4" i="69"/>
  <c r="I2" i="69"/>
  <c r="J15" i="69"/>
  <c r="H15" i="69"/>
  <c r="F15" i="69"/>
  <c r="I6" i="59"/>
  <c r="I5" i="59"/>
  <c r="I4" i="59"/>
  <c r="I3" i="59"/>
  <c r="I2" i="59"/>
  <c r="D25" i="59"/>
  <c r="D26" i="59"/>
  <c r="D24" i="59"/>
  <c r="J20" i="59"/>
  <c r="J21" i="59"/>
  <c r="H20" i="59"/>
  <c r="H21" i="59"/>
  <c r="J19" i="59"/>
  <c r="H19" i="59"/>
  <c r="F19" i="59"/>
  <c r="F20" i="59"/>
  <c r="F21" i="59"/>
  <c r="Q16" i="56"/>
  <c r="L16" i="56"/>
  <c r="G16" i="56"/>
  <c r="AA9" i="56"/>
  <c r="V9" i="56"/>
  <c r="Q9" i="56"/>
  <c r="AA8" i="68"/>
  <c r="Q15" i="68" s="1"/>
  <c r="V8" i="68"/>
  <c r="L15" i="68" s="1"/>
  <c r="Q8" i="68"/>
  <c r="G15" i="68" s="1"/>
  <c r="N7" i="68"/>
  <c r="N7" i="56" s="1"/>
  <c r="M19" i="73"/>
  <c r="W11" i="71"/>
  <c r="T11" i="71"/>
  <c r="I6" i="70"/>
  <c r="I5" i="70"/>
  <c r="I4" i="70"/>
  <c r="I3" i="70"/>
  <c r="I2" i="70"/>
  <c r="F15" i="59"/>
  <c r="J15" i="59"/>
  <c r="H15" i="59"/>
  <c r="F22" i="59"/>
  <c r="G27" i="69"/>
  <c r="F20" i="69"/>
  <c r="F19" i="69"/>
  <c r="Q9" i="65"/>
  <c r="M36" i="58"/>
  <c r="I36" i="58"/>
  <c r="E36" i="58"/>
  <c r="U16" i="65"/>
  <c r="U13" i="65"/>
  <c r="U11" i="65"/>
  <c r="T27" i="58"/>
  <c r="T26" i="58"/>
  <c r="T25" i="58"/>
  <c r="Y18" i="58"/>
  <c r="W18" i="58"/>
  <c r="U18" i="58"/>
  <c r="S18" i="58"/>
  <c r="Q18" i="58"/>
  <c r="O18" i="58"/>
  <c r="M18" i="58"/>
  <c r="K18" i="58"/>
  <c r="I18" i="58"/>
  <c r="I16" i="65"/>
  <c r="I13" i="65"/>
  <c r="I11" i="65"/>
  <c r="A78" i="58"/>
  <c r="L78" i="58"/>
  <c r="W78" i="58"/>
  <c r="A79" i="58"/>
  <c r="L79" i="58"/>
  <c r="W79" i="58"/>
  <c r="W77" i="58"/>
  <c r="L77" i="58"/>
  <c r="A77" i="58"/>
  <c r="U53" i="58"/>
  <c r="T48" i="58"/>
  <c r="R21" i="56"/>
  <c r="R20" i="56"/>
  <c r="AA4" i="68"/>
  <c r="AA4" i="56" s="1"/>
  <c r="V4" i="68"/>
  <c r="V4" i="56" s="1"/>
  <c r="Q4" i="68"/>
  <c r="Q4" i="56" s="1"/>
  <c r="P20" i="71" l="1"/>
  <c r="P17" i="71"/>
  <c r="AA8" i="56"/>
  <c r="Q8" i="56"/>
  <c r="V8" i="56"/>
  <c r="D27" i="59"/>
  <c r="C11" i="59" s="1"/>
  <c r="P23" i="71"/>
  <c r="R21" i="68"/>
  <c r="G31" i="70"/>
  <c r="G30" i="70"/>
  <c r="J17" i="70"/>
  <c r="H17" i="70"/>
  <c r="F17" i="70"/>
  <c r="J15" i="70"/>
  <c r="H15" i="70"/>
  <c r="F15" i="70"/>
  <c r="F19" i="70"/>
  <c r="K19" i="73"/>
  <c r="H19" i="73"/>
  <c r="E19" i="73"/>
  <c r="U13" i="73"/>
  <c r="U11" i="73"/>
  <c r="AE6" i="73"/>
  <c r="AB6" i="73"/>
  <c r="Y6" i="73"/>
  <c r="W32" i="48"/>
  <c r="T32" i="48"/>
  <c r="Q32" i="48"/>
  <c r="W28" i="48"/>
  <c r="T28" i="48"/>
  <c r="Q28" i="48"/>
  <c r="W32" i="47"/>
  <c r="T32" i="47"/>
  <c r="Q32" i="47"/>
  <c r="W28" i="47"/>
  <c r="T28" i="47"/>
  <c r="Q28" i="47"/>
  <c r="M23" i="1"/>
  <c r="V16" i="62"/>
  <c r="W22" i="61"/>
  <c r="W23" i="61"/>
  <c r="W24" i="61"/>
  <c r="G32" i="58"/>
  <c r="D32" i="58"/>
  <c r="J32" i="58"/>
  <c r="C13" i="70" l="1"/>
  <c r="I10" i="63"/>
  <c r="M5" i="66" s="1"/>
  <c r="T11" i="58"/>
  <c r="Z6" i="65" s="1"/>
  <c r="Q11" i="58"/>
  <c r="U6" i="65" s="1"/>
  <c r="N11" i="58"/>
  <c r="P6" i="65" s="1"/>
  <c r="C14" i="59" l="1"/>
  <c r="L7" i="44"/>
  <c r="C14" i="70" l="1"/>
  <c r="C14" i="69"/>
  <c r="L8" i="58"/>
  <c r="I5" i="65" s="1"/>
  <c r="L4" i="58"/>
  <c r="L5" i="58"/>
  <c r="I4" i="65" l="1"/>
  <c r="L6" i="45"/>
  <c r="AA32" i="63" l="1"/>
  <c r="AC29" i="1" s="1"/>
  <c r="K20" i="3" s="1"/>
  <c r="L23" i="67" s="1"/>
  <c r="AD4" i="47" s="1"/>
  <c r="AD4" i="48" s="1"/>
  <c r="Z29" i="1"/>
  <c r="H20" i="3" s="1"/>
  <c r="J23" i="67" s="1"/>
  <c r="AA4" i="47" s="1"/>
  <c r="AA4" i="48" s="1"/>
  <c r="E20" i="3"/>
  <c r="H23" i="67" s="1"/>
  <c r="X4" i="47" s="1"/>
  <c r="X4" i="48" s="1"/>
  <c r="C21" i="63"/>
  <c r="Q32" i="63" s="1"/>
  <c r="U29" i="1" s="1"/>
  <c r="C20" i="3" s="1"/>
  <c r="U29" i="66" s="1"/>
  <c r="F23" i="67" s="1"/>
  <c r="V4" i="47" s="1"/>
  <c r="V4" i="48" s="1"/>
  <c r="I14" i="63"/>
  <c r="D11" i="43" s="1"/>
  <c r="L9" i="62"/>
  <c r="N8" i="3" s="1"/>
  <c r="O12" i="66" s="1"/>
  <c r="X6" i="67" s="1"/>
  <c r="L8" i="62"/>
  <c r="M14" i="1" s="1"/>
  <c r="Z6" i="67"/>
  <c r="AB3" i="67"/>
  <c r="AB6" i="67"/>
  <c r="AD3" i="67"/>
  <c r="AD6" i="67"/>
  <c r="AD4" i="72"/>
  <c r="AB4" i="72"/>
  <c r="Z4" i="72"/>
  <c r="K22" i="65"/>
  <c r="AC30" i="71" s="1"/>
  <c r="L23" i="72" s="1"/>
  <c r="H22" i="65"/>
  <c r="Z30" i="71" s="1"/>
  <c r="J23" i="72" s="1"/>
  <c r="E22" i="65"/>
  <c r="W30" i="71" s="1"/>
  <c r="H23" i="72" s="1"/>
  <c r="M5" i="71"/>
  <c r="M4" i="71"/>
  <c r="M8" i="71"/>
  <c r="N4" i="72" s="1"/>
  <c r="V22" i="67"/>
  <c r="T11" i="47" s="1"/>
  <c r="T11" i="48" s="1"/>
  <c r="I9" i="63"/>
  <c r="J14" i="3"/>
  <c r="J11" i="3"/>
  <c r="J10" i="3"/>
  <c r="S28" i="62"/>
  <c r="S45" i="62" s="1"/>
  <c r="V24" i="67" l="1"/>
  <c r="T14" i="47" s="1"/>
  <c r="T14" i="48" s="1"/>
  <c r="J4" i="3"/>
  <c r="J2" i="56" s="1"/>
  <c r="D10" i="43"/>
  <c r="G11" i="59"/>
  <c r="L11" i="59"/>
  <c r="D11" i="59"/>
  <c r="E11" i="59"/>
  <c r="F11" i="59"/>
  <c r="H11" i="59"/>
  <c r="I11" i="59"/>
  <c r="J11" i="59"/>
  <c r="J3" i="56"/>
  <c r="J3" i="68"/>
  <c r="Z3" i="67"/>
  <c r="M4" i="66"/>
  <c r="B3" i="67" s="1"/>
  <c r="B3" i="72"/>
  <c r="S18" i="18"/>
  <c r="V25" i="67"/>
  <c r="T16" i="47" s="1"/>
  <c r="T16" i="48" s="1"/>
  <c r="N6" i="3"/>
  <c r="O11" i="66" s="1"/>
  <c r="X3" i="67" s="1"/>
  <c r="J2" i="68" l="1"/>
  <c r="C13" i="59" s="1"/>
  <c r="A26" i="67"/>
  <c r="C13" i="69" l="1"/>
</calcChain>
</file>

<file path=xl/sharedStrings.xml><?xml version="1.0" encoding="utf-8"?>
<sst xmlns="http://schemas.openxmlformats.org/spreadsheetml/2006/main" count="1189" uniqueCount="435">
  <si>
    <t>代表者氏名</t>
    <rPh sb="0" eb="3">
      <t>ダイヒョウシャ</t>
    </rPh>
    <rPh sb="3" eb="5">
      <t>シメイ</t>
    </rPh>
    <phoneticPr fontId="3"/>
  </si>
  <si>
    <t>円</t>
    <rPh sb="0" eb="1">
      <t>エン</t>
    </rPh>
    <phoneticPr fontId="3"/>
  </si>
  <si>
    <t>住所</t>
    <rPh sb="0" eb="1">
      <t>ジュウ</t>
    </rPh>
    <rPh sb="1" eb="2">
      <t>トコロ</t>
    </rPh>
    <phoneticPr fontId="3"/>
  </si>
  <si>
    <t>氏名</t>
    <rPh sb="0" eb="2">
      <t>シメイ</t>
    </rPh>
    <phoneticPr fontId="3"/>
  </si>
  <si>
    <t>商号又は名称</t>
    <rPh sb="0" eb="2">
      <t>ショウゴウ</t>
    </rPh>
    <rPh sb="2" eb="3">
      <t>マタ</t>
    </rPh>
    <rPh sb="4" eb="6">
      <t>メイショウ</t>
    </rPh>
    <phoneticPr fontId="3"/>
  </si>
  <si>
    <t>自</t>
    <rPh sb="0" eb="1">
      <t>ジ</t>
    </rPh>
    <phoneticPr fontId="3"/>
  </si>
  <si>
    <t>至</t>
    <rPh sb="0" eb="1">
      <t>イタ</t>
    </rPh>
    <phoneticPr fontId="3"/>
  </si>
  <si>
    <t>生年月日</t>
    <rPh sb="0" eb="2">
      <t>セイネン</t>
    </rPh>
    <rPh sb="2" eb="4">
      <t>ガッピ</t>
    </rPh>
    <phoneticPr fontId="3"/>
  </si>
  <si>
    <t>受　注　者</t>
    <rPh sb="0" eb="1">
      <t>ウケ</t>
    </rPh>
    <rPh sb="2" eb="3">
      <t>チュウ</t>
    </rPh>
    <rPh sb="4" eb="5">
      <t>シャ</t>
    </rPh>
    <phoneticPr fontId="3"/>
  </si>
  <si>
    <t>年</t>
    <rPh sb="0" eb="1">
      <t>ネン</t>
    </rPh>
    <phoneticPr fontId="3"/>
  </si>
  <si>
    <t>月</t>
    <rPh sb="0" eb="1">
      <t>ツキ</t>
    </rPh>
    <phoneticPr fontId="3"/>
  </si>
  <si>
    <t>日</t>
    <rPh sb="0" eb="1">
      <t>ヒ</t>
    </rPh>
    <phoneticPr fontId="3"/>
  </si>
  <si>
    <t>発注者</t>
  </si>
  <si>
    <t>発注者</t>
    <rPh sb="0" eb="1">
      <t>パツ</t>
    </rPh>
    <rPh sb="1" eb="2">
      <t>チュウ</t>
    </rPh>
    <rPh sb="2" eb="3">
      <t>モノ</t>
    </rPh>
    <phoneticPr fontId="3"/>
  </si>
  <si>
    <t>受注者</t>
    <rPh sb="0" eb="1">
      <t>ウケ</t>
    </rPh>
    <rPh sb="1" eb="2">
      <t>チュウ</t>
    </rPh>
    <rPh sb="2" eb="3">
      <t>シャ</t>
    </rPh>
    <phoneticPr fontId="3"/>
  </si>
  <si>
    <t>商号又は名称</t>
  </si>
  <si>
    <t>代表者氏名</t>
  </si>
  <si>
    <t>業 務 の 内 容</t>
    <rPh sb="0" eb="1">
      <t>ギョウ</t>
    </rPh>
    <rPh sb="2" eb="3">
      <t>ツトム</t>
    </rPh>
    <phoneticPr fontId="3"/>
  </si>
  <si>
    <t>業務担当責任者名</t>
    <rPh sb="0" eb="2">
      <t>ギョウム</t>
    </rPh>
    <phoneticPr fontId="3"/>
  </si>
  <si>
    <t>下請負代金額</t>
  </si>
  <si>
    <t>至</t>
    <rPh sb="0" eb="1">
      <t>イタル</t>
    </rPh>
    <phoneticPr fontId="3"/>
  </si>
  <si>
    <t>中止の理由</t>
  </si>
  <si>
    <t>変更の理由</t>
  </si>
  <si>
    <t>金</t>
    <rPh sb="0" eb="1">
      <t>キン</t>
    </rPh>
    <phoneticPr fontId="3"/>
  </si>
  <si>
    <t>記</t>
    <rPh sb="0" eb="1">
      <t>キ</t>
    </rPh>
    <phoneticPr fontId="3"/>
  </si>
  <si>
    <t>課税期間</t>
    <rPh sb="0" eb="1">
      <t>カ</t>
    </rPh>
    <rPh sb="1" eb="2">
      <t>ゼイ</t>
    </rPh>
    <rPh sb="2" eb="3">
      <t>キ</t>
    </rPh>
    <rPh sb="3" eb="4">
      <t>アイダ</t>
    </rPh>
    <phoneticPr fontId="3"/>
  </si>
  <si>
    <t>免税期間</t>
    <rPh sb="0" eb="2">
      <t>メンゼイ</t>
    </rPh>
    <rPh sb="2" eb="3">
      <t>キ</t>
    </rPh>
    <rPh sb="3" eb="4">
      <t>アイダ</t>
    </rPh>
    <phoneticPr fontId="3"/>
  </si>
  <si>
    <t>　下記の期間については、消費税法の課税事業者（同法第９条第１項本文の規定により</t>
    <rPh sb="1" eb="3">
      <t>カキ</t>
    </rPh>
    <rPh sb="4" eb="6">
      <t>キカン</t>
    </rPh>
    <rPh sb="12" eb="15">
      <t>ショウヒゼイ</t>
    </rPh>
    <rPh sb="15" eb="16">
      <t>ホウ</t>
    </rPh>
    <rPh sb="17" eb="19">
      <t>カゼイ</t>
    </rPh>
    <rPh sb="19" eb="22">
      <t>ジギョウシャ</t>
    </rPh>
    <rPh sb="23" eb="25">
      <t>ドウホウ</t>
    </rPh>
    <rPh sb="25" eb="26">
      <t>ダイ</t>
    </rPh>
    <rPh sb="27" eb="28">
      <t>ジョウ</t>
    </rPh>
    <rPh sb="28" eb="29">
      <t>ダイ</t>
    </rPh>
    <rPh sb="30" eb="31">
      <t>コウ</t>
    </rPh>
    <rPh sb="31" eb="33">
      <t>ホンブン</t>
    </rPh>
    <rPh sb="34" eb="36">
      <t>キテイ</t>
    </rPh>
    <phoneticPr fontId="3"/>
  </si>
  <si>
    <t>億</t>
    <rPh sb="0" eb="1">
      <t>オク</t>
    </rPh>
    <phoneticPr fontId="3"/>
  </si>
  <si>
    <t>万</t>
    <rPh sb="0" eb="1">
      <t>マン</t>
    </rPh>
    <phoneticPr fontId="3"/>
  </si>
  <si>
    <t>千</t>
    <rPh sb="0" eb="1">
      <t>セン</t>
    </rPh>
    <phoneticPr fontId="3"/>
  </si>
  <si>
    <t>百</t>
    <rPh sb="0" eb="1">
      <t>ヒャク</t>
    </rPh>
    <phoneticPr fontId="3"/>
  </si>
  <si>
    <t>住所</t>
    <rPh sb="0" eb="2">
      <t>ジュウショ</t>
    </rPh>
    <phoneticPr fontId="3"/>
  </si>
  <si>
    <t>日</t>
    <rPh sb="0" eb="1">
      <t>ニチ</t>
    </rPh>
    <phoneticPr fontId="3"/>
  </si>
  <si>
    <t>受注者</t>
    <rPh sb="0" eb="3">
      <t>ジュチュウシャ</t>
    </rPh>
    <phoneticPr fontId="3"/>
  </si>
  <si>
    <r>
      <t>代表者氏名　</t>
    </r>
    <r>
      <rPr>
        <u/>
        <sz val="11"/>
        <color indexed="8"/>
        <rFont val="ＭＳ 明朝"/>
        <family val="1"/>
        <charset val="128"/>
      </rPr>
      <t>　　　　　　　　　　　　　　　　　</t>
    </r>
    <rPh sb="3" eb="5">
      <t>シメイ</t>
    </rPh>
    <phoneticPr fontId="3"/>
  </si>
  <si>
    <t>注）下請契約書（請書又は注文請書を含む。）の写しを添付してください。</t>
    <rPh sb="14" eb="15">
      <t>ウ</t>
    </rPh>
    <phoneticPr fontId="3"/>
  </si>
  <si>
    <t>：</t>
    <phoneticPr fontId="3"/>
  </si>
  <si>
    <t>：</t>
    <phoneticPr fontId="3"/>
  </si>
  <si>
    <t>：</t>
    <phoneticPr fontId="3"/>
  </si>
  <si>
    <t>　</t>
    <phoneticPr fontId="3"/>
  </si>
  <si>
    <t>します。</t>
    <phoneticPr fontId="3"/>
  </si>
  <si>
    <t>受注者　</t>
    <phoneticPr fontId="3"/>
  </si>
  <si>
    <t>商号又は名称</t>
    <phoneticPr fontId="3"/>
  </si>
  <si>
    <t>様</t>
    <phoneticPr fontId="3"/>
  </si>
  <si>
    <t>：</t>
    <phoneticPr fontId="3"/>
  </si>
  <si>
    <t>受注者</t>
    <phoneticPr fontId="3"/>
  </si>
  <si>
    <t>履行期間</t>
    <phoneticPr fontId="3"/>
  </si>
  <si>
    <t>営業所の所在地</t>
    <phoneticPr fontId="3"/>
  </si>
  <si>
    <r>
      <t>住所　</t>
    </r>
    <r>
      <rPr>
        <u/>
        <sz val="11"/>
        <color indexed="8"/>
        <rFont val="ＭＳ 明朝"/>
        <family val="1"/>
        <charset val="128"/>
      </rPr>
      <t>　　　　　　　　　　　　　　　　　　　</t>
    </r>
    <phoneticPr fontId="3"/>
  </si>
  <si>
    <t>　下記のとおり業務の一部を第三者に請け負わせたので通知します。</t>
    <phoneticPr fontId="3"/>
  </si>
  <si>
    <t>1.</t>
    <phoneticPr fontId="3"/>
  </si>
  <si>
    <t>2.</t>
    <phoneticPr fontId="3"/>
  </si>
  <si>
    <t>3.</t>
    <phoneticPr fontId="3"/>
  </si>
  <si>
    <t>4.</t>
    <phoneticPr fontId="3"/>
  </si>
  <si>
    <t>5.</t>
    <phoneticPr fontId="3"/>
  </si>
  <si>
    <t>上記のとおり着手いたしますのでお届けします。</t>
    <rPh sb="0" eb="2">
      <t>ジョウキ</t>
    </rPh>
    <rPh sb="6" eb="8">
      <t>チャクシュ</t>
    </rPh>
    <rPh sb="16" eb="17">
      <t>トド</t>
    </rPh>
    <phoneticPr fontId="3"/>
  </si>
  <si>
    <t>発注者</t>
    <rPh sb="0" eb="3">
      <t>ハッチュウシャ</t>
    </rPh>
    <phoneticPr fontId="3"/>
  </si>
  <si>
    <t>西都市外に主たる営業所を有する業者を下請負人とした理由（西都市内に主たる営業所を有する業者を下請負人とする場合は記入不要）</t>
    <rPh sb="0" eb="2">
      <t>サイト</t>
    </rPh>
    <rPh sb="28" eb="30">
      <t>サイト</t>
    </rPh>
    <phoneticPr fontId="3"/>
  </si>
  <si>
    <t>2.</t>
    <phoneticPr fontId="3"/>
  </si>
  <si>
    <t>3.</t>
    <phoneticPr fontId="3"/>
  </si>
  <si>
    <t>まで</t>
    <phoneticPr fontId="3"/>
  </si>
  <si>
    <t>不要</t>
    <rPh sb="0" eb="2">
      <t>フヨウ</t>
    </rPh>
    <phoneticPr fontId="3"/>
  </si>
  <si>
    <t>要</t>
    <rPh sb="0" eb="1">
      <t>ヨウ</t>
    </rPh>
    <phoneticPr fontId="3"/>
  </si>
  <si>
    <t>金　　　　　　　　　　　　　</t>
    <phoneticPr fontId="3"/>
  </si>
  <si>
    <t>最　終　学　歴</t>
    <rPh sb="0" eb="1">
      <t>サイ</t>
    </rPh>
    <rPh sb="2" eb="3">
      <t>シュウ</t>
    </rPh>
    <rPh sb="4" eb="5">
      <t>ガク</t>
    </rPh>
    <rPh sb="6" eb="7">
      <t>レキ</t>
    </rPh>
    <phoneticPr fontId="3"/>
  </si>
  <si>
    <t>保有資格免許</t>
    <rPh sb="0" eb="2">
      <t>ホユウ</t>
    </rPh>
    <rPh sb="2" eb="4">
      <t>シカク</t>
    </rPh>
    <rPh sb="4" eb="6">
      <t>メンキョ</t>
    </rPh>
    <phoneticPr fontId="3"/>
  </si>
  <si>
    <t>(　期　　間　)</t>
    <rPh sb="2" eb="3">
      <t>キ</t>
    </rPh>
    <rPh sb="5" eb="6">
      <t>アイダ</t>
    </rPh>
    <phoneticPr fontId="3"/>
  </si>
  <si>
    <t>（記載要領)</t>
    <rPh sb="1" eb="3">
      <t>キサイ</t>
    </rPh>
    <rPh sb="3" eb="5">
      <t>ヨウリョウ</t>
    </rPh>
    <phoneticPr fontId="3"/>
  </si>
  <si>
    <t>※資格免許の写しを添付すること。</t>
    <rPh sb="1" eb="3">
      <t>シカク</t>
    </rPh>
    <rPh sb="3" eb="5">
      <t>メンキョ</t>
    </rPh>
    <rPh sb="6" eb="7">
      <t>ウツ</t>
    </rPh>
    <rPh sb="9" eb="11">
      <t>テンプ</t>
    </rPh>
    <phoneticPr fontId="3"/>
  </si>
  <si>
    <t>1.</t>
    <phoneticPr fontId="3"/>
  </si>
  <si>
    <t>2.</t>
    <phoneticPr fontId="3"/>
  </si>
  <si>
    <t>3.</t>
    <phoneticPr fontId="3"/>
  </si>
  <si>
    <t>から</t>
    <phoneticPr fontId="3"/>
  </si>
  <si>
    <t>まで</t>
    <phoneticPr fontId="3"/>
  </si>
  <si>
    <t>4.</t>
    <phoneticPr fontId="3"/>
  </si>
  <si>
    <t>5.</t>
    <phoneticPr fontId="3"/>
  </si>
  <si>
    <t>増額</t>
    <rPh sb="0" eb="2">
      <t>ゾウガク</t>
    </rPh>
    <phoneticPr fontId="3"/>
  </si>
  <si>
    <t>減額</t>
    <rPh sb="0" eb="2">
      <t>ゲンガク</t>
    </rPh>
    <phoneticPr fontId="3"/>
  </si>
  <si>
    <t>十</t>
    <rPh sb="0" eb="1">
      <t>ジュウ</t>
    </rPh>
    <phoneticPr fontId="3"/>
  </si>
  <si>
    <t>口座振替申出表示</t>
    <rPh sb="0" eb="2">
      <t>コウザ</t>
    </rPh>
    <rPh sb="2" eb="4">
      <t>フリカエ</t>
    </rPh>
    <rPh sb="4" eb="5">
      <t>モウ</t>
    </rPh>
    <rPh sb="5" eb="6">
      <t>デ</t>
    </rPh>
    <rPh sb="6" eb="8">
      <t>ヒョウジ</t>
    </rPh>
    <phoneticPr fontId="40"/>
  </si>
  <si>
    <t>金融機関名</t>
    <rPh sb="0" eb="2">
      <t>キンユウ</t>
    </rPh>
    <rPh sb="2" eb="4">
      <t>キカン</t>
    </rPh>
    <rPh sb="4" eb="5">
      <t>メイ</t>
    </rPh>
    <phoneticPr fontId="40"/>
  </si>
  <si>
    <t>預金の種類</t>
    <rPh sb="0" eb="2">
      <t>ヨキン</t>
    </rPh>
    <rPh sb="3" eb="5">
      <t>シュルイ</t>
    </rPh>
    <phoneticPr fontId="40"/>
  </si>
  <si>
    <t>口座番号</t>
    <rPh sb="0" eb="2">
      <t>コウザ</t>
    </rPh>
    <rPh sb="2" eb="4">
      <t>バンゴウ</t>
    </rPh>
    <phoneticPr fontId="40"/>
  </si>
  <si>
    <t>口座名義</t>
    <rPh sb="0" eb="2">
      <t>コウザ</t>
    </rPh>
    <rPh sb="2" eb="4">
      <t>メイギ</t>
    </rPh>
    <phoneticPr fontId="40"/>
  </si>
  <si>
    <t>請求金額</t>
    <rPh sb="0" eb="2">
      <t>セイキュウ</t>
    </rPh>
    <rPh sb="2" eb="4">
      <t>キンガク</t>
    </rPh>
    <phoneticPr fontId="40"/>
  </si>
  <si>
    <t>億</t>
    <rPh sb="0" eb="1">
      <t>オク</t>
    </rPh>
    <phoneticPr fontId="40"/>
  </si>
  <si>
    <t>千</t>
    <rPh sb="0" eb="1">
      <t>セン</t>
    </rPh>
    <phoneticPr fontId="40"/>
  </si>
  <si>
    <t>百</t>
    <rPh sb="0" eb="1">
      <t>ヒャク</t>
    </rPh>
    <phoneticPr fontId="40"/>
  </si>
  <si>
    <t>十</t>
    <rPh sb="0" eb="1">
      <t>ジュウ</t>
    </rPh>
    <phoneticPr fontId="40"/>
  </si>
  <si>
    <t>万</t>
    <rPh sb="0" eb="1">
      <t>マン</t>
    </rPh>
    <phoneticPr fontId="40"/>
  </si>
  <si>
    <t>円</t>
    <rPh sb="0" eb="1">
      <t>エン</t>
    </rPh>
    <phoneticPr fontId="40"/>
  </si>
  <si>
    <t>自</t>
    <rPh sb="0" eb="1">
      <t>ジ</t>
    </rPh>
    <phoneticPr fontId="40"/>
  </si>
  <si>
    <t>年</t>
    <rPh sb="0" eb="1">
      <t>ネン</t>
    </rPh>
    <phoneticPr fontId="40"/>
  </si>
  <si>
    <t>月</t>
    <rPh sb="0" eb="1">
      <t>ツキ</t>
    </rPh>
    <phoneticPr fontId="40"/>
  </si>
  <si>
    <t>日</t>
    <rPh sb="0" eb="1">
      <t>ニチ</t>
    </rPh>
    <phoneticPr fontId="40"/>
  </si>
  <si>
    <t>至</t>
    <rPh sb="0" eb="1">
      <t>イタ</t>
    </rPh>
    <phoneticPr fontId="40"/>
  </si>
  <si>
    <t>一金</t>
    <rPh sb="0" eb="2">
      <t>イチキン</t>
    </rPh>
    <phoneticPr fontId="40"/>
  </si>
  <si>
    <t>内  訳</t>
    <rPh sb="0" eb="1">
      <t>ウチ</t>
    </rPh>
    <rPh sb="3" eb="4">
      <t>ヤク</t>
    </rPh>
    <phoneticPr fontId="40"/>
  </si>
  <si>
    <t>前払金</t>
    <rPh sb="0" eb="2">
      <t>マエバラ</t>
    </rPh>
    <rPh sb="2" eb="3">
      <t>キン</t>
    </rPh>
    <phoneticPr fontId="40"/>
  </si>
  <si>
    <t>部分払金</t>
    <rPh sb="0" eb="2">
      <t>ブブン</t>
    </rPh>
    <rPh sb="2" eb="3">
      <t>バラ</t>
    </rPh>
    <rPh sb="3" eb="4">
      <t>キン</t>
    </rPh>
    <phoneticPr fontId="40"/>
  </si>
  <si>
    <t>損害賠償責任額</t>
    <rPh sb="0" eb="2">
      <t>ソンガイ</t>
    </rPh>
    <rPh sb="2" eb="4">
      <t>バイショウ</t>
    </rPh>
    <rPh sb="4" eb="6">
      <t>セキニン</t>
    </rPh>
    <rPh sb="6" eb="7">
      <t>ガク</t>
    </rPh>
    <phoneticPr fontId="40"/>
  </si>
  <si>
    <t>その他の金額</t>
    <rPh sb="2" eb="3">
      <t>タ</t>
    </rPh>
    <rPh sb="4" eb="6">
      <t>キンガク</t>
    </rPh>
    <phoneticPr fontId="40"/>
  </si>
  <si>
    <t>差引金額</t>
    <rPh sb="0" eb="2">
      <t>サシヒキ</t>
    </rPh>
    <rPh sb="2" eb="4">
      <t>キンガク</t>
    </rPh>
    <phoneticPr fontId="40"/>
  </si>
  <si>
    <t>　　　　受注者</t>
    <rPh sb="4" eb="7">
      <t>ジュチュウシャ</t>
    </rPh>
    <phoneticPr fontId="40"/>
  </si>
  <si>
    <t>住　　　　所</t>
    <rPh sb="0" eb="1">
      <t>ジュウ</t>
    </rPh>
    <rPh sb="5" eb="6">
      <t>ショ</t>
    </rPh>
    <phoneticPr fontId="40"/>
  </si>
  <si>
    <t>商号又は名称</t>
    <rPh sb="0" eb="2">
      <t>ショウゴウ</t>
    </rPh>
    <rPh sb="2" eb="3">
      <t>マタ</t>
    </rPh>
    <rPh sb="4" eb="6">
      <t>メイショウ</t>
    </rPh>
    <phoneticPr fontId="40"/>
  </si>
  <si>
    <t>代表者氏名</t>
    <rPh sb="0" eb="3">
      <t>ダイヒョウシャ</t>
    </rPh>
    <rPh sb="3" eb="5">
      <t>シメイ</t>
    </rPh>
    <phoneticPr fontId="40"/>
  </si>
  <si>
    <t>発注者</t>
    <rPh sb="0" eb="3">
      <t>ハッチュウシャ</t>
    </rPh>
    <phoneticPr fontId="40"/>
  </si>
  <si>
    <t>目的物引渡年月日</t>
    <rPh sb="0" eb="2">
      <t>モクテキ</t>
    </rPh>
    <rPh sb="2" eb="3">
      <t>ブツ</t>
    </rPh>
    <rPh sb="3" eb="5">
      <t>ヒキワタ</t>
    </rPh>
    <rPh sb="5" eb="8">
      <t>ネンガッピ</t>
    </rPh>
    <phoneticPr fontId="40"/>
  </si>
  <si>
    <t>フリガナ</t>
    <phoneticPr fontId="40"/>
  </si>
  <si>
    <r>
      <t>商号又は
名　　称　</t>
    </r>
    <r>
      <rPr>
        <u/>
        <sz val="11"/>
        <color indexed="8"/>
        <rFont val="ＭＳ 明朝"/>
        <family val="1"/>
        <charset val="128"/>
      </rPr>
      <t>　　　　　　　　　　　　　　　　　　　</t>
    </r>
    <phoneticPr fontId="3"/>
  </si>
  <si>
    <t>課税事業者届出書</t>
    <rPh sb="0" eb="1">
      <t>カ</t>
    </rPh>
    <rPh sb="1" eb="2">
      <t>ゼイ</t>
    </rPh>
    <rPh sb="2" eb="3">
      <t>コト</t>
    </rPh>
    <rPh sb="3" eb="4">
      <t>ギョウ</t>
    </rPh>
    <rPh sb="4" eb="5">
      <t>モノ</t>
    </rPh>
    <rPh sb="5" eb="6">
      <t>トドケ</t>
    </rPh>
    <rPh sb="6" eb="7">
      <t>デ</t>
    </rPh>
    <rPh sb="7" eb="8">
      <t>ショ</t>
    </rPh>
    <phoneticPr fontId="3"/>
  </si>
  <si>
    <t>免税事業者届出書</t>
    <rPh sb="0" eb="1">
      <t>メン</t>
    </rPh>
    <rPh sb="1" eb="2">
      <t>ゼイ</t>
    </rPh>
    <rPh sb="2" eb="3">
      <t>コト</t>
    </rPh>
    <rPh sb="3" eb="4">
      <t>ギョウ</t>
    </rPh>
    <rPh sb="4" eb="5">
      <t>モノ</t>
    </rPh>
    <rPh sb="5" eb="6">
      <t>トドケ</t>
    </rPh>
    <rPh sb="6" eb="7">
      <t>デ</t>
    </rPh>
    <rPh sb="7" eb="8">
      <t>ショ</t>
    </rPh>
    <phoneticPr fontId="3"/>
  </si>
  <si>
    <t>工事請負契約書</t>
    <rPh sb="0" eb="2">
      <t>コウジ</t>
    </rPh>
    <rPh sb="2" eb="4">
      <t>ウケオイ</t>
    </rPh>
    <rPh sb="4" eb="5">
      <t>チギリ</t>
    </rPh>
    <rPh sb="5" eb="6">
      <t>ヤク</t>
    </rPh>
    <rPh sb="6" eb="7">
      <t>ショ</t>
    </rPh>
    <phoneticPr fontId="3"/>
  </si>
  <si>
    <t>工事名</t>
    <rPh sb="0" eb="2">
      <t>コウジ</t>
    </rPh>
    <rPh sb="2" eb="3">
      <t>メイ</t>
    </rPh>
    <phoneticPr fontId="3"/>
  </si>
  <si>
    <t>工事場所</t>
    <rPh sb="0" eb="2">
      <t>コウジ</t>
    </rPh>
    <rPh sb="2" eb="4">
      <t>バショ</t>
    </rPh>
    <phoneticPr fontId="3"/>
  </si>
  <si>
    <t>工期</t>
    <rPh sb="0" eb="2">
      <t>コウキ</t>
    </rPh>
    <phoneticPr fontId="3"/>
  </si>
  <si>
    <t>請負代金額</t>
    <rPh sb="0" eb="2">
      <t>ウケオイ</t>
    </rPh>
    <rPh sb="2" eb="4">
      <t>ダイキン</t>
    </rPh>
    <rPh sb="4" eb="5">
      <t>ガク</t>
    </rPh>
    <phoneticPr fontId="3"/>
  </si>
  <si>
    <t>6.</t>
    <phoneticPr fontId="3"/>
  </si>
  <si>
    <t>解体工事に要する費用等</t>
    <rPh sb="0" eb="2">
      <t>カイタイ</t>
    </rPh>
    <rPh sb="2" eb="4">
      <t>コウジ</t>
    </rPh>
    <rPh sb="5" eb="6">
      <t>ヨウ</t>
    </rPh>
    <rPh sb="8" eb="11">
      <t>ヒヨウトウ</t>
    </rPh>
    <phoneticPr fontId="3"/>
  </si>
  <si>
    <t>[注]建設工事が、建設工事に係る資材の再資源化に関する法律(平成12年法律第104号)</t>
    <rPh sb="1" eb="2">
      <t>チュウ</t>
    </rPh>
    <rPh sb="3" eb="5">
      <t>ケンセツ</t>
    </rPh>
    <rPh sb="5" eb="7">
      <t>コウジ</t>
    </rPh>
    <rPh sb="9" eb="11">
      <t>ケンセツ</t>
    </rPh>
    <rPh sb="11" eb="13">
      <t>コウジ</t>
    </rPh>
    <rPh sb="14" eb="15">
      <t>カカ</t>
    </rPh>
    <rPh sb="16" eb="18">
      <t>シザイ</t>
    </rPh>
    <rPh sb="19" eb="23">
      <t>サイシゲンカ</t>
    </rPh>
    <rPh sb="24" eb="25">
      <t>カン</t>
    </rPh>
    <rPh sb="27" eb="29">
      <t>ホウリツ</t>
    </rPh>
    <rPh sb="30" eb="32">
      <t>ヘイセイ</t>
    </rPh>
    <rPh sb="34" eb="35">
      <t>ネン</t>
    </rPh>
    <rPh sb="35" eb="37">
      <t>ホウリツ</t>
    </rPh>
    <rPh sb="37" eb="38">
      <t>ダイ</t>
    </rPh>
    <rPh sb="41" eb="42">
      <t>ゴウ</t>
    </rPh>
    <phoneticPr fontId="3"/>
  </si>
  <si>
    <t>　　第９条第１項に規定する対象建設工事の場合は、</t>
    <rPh sb="2" eb="3">
      <t>ダイ</t>
    </rPh>
    <rPh sb="4" eb="5">
      <t>ジョウ</t>
    </rPh>
    <rPh sb="5" eb="6">
      <t>ダイ</t>
    </rPh>
    <rPh sb="7" eb="8">
      <t>コウ</t>
    </rPh>
    <rPh sb="9" eb="11">
      <t>キテイ</t>
    </rPh>
    <rPh sb="13" eb="15">
      <t>タイショウ</t>
    </rPh>
    <rPh sb="15" eb="17">
      <t>ケンセツ</t>
    </rPh>
    <rPh sb="17" eb="19">
      <t>コウジ</t>
    </rPh>
    <rPh sb="20" eb="22">
      <t>バアイ</t>
    </rPh>
    <phoneticPr fontId="3"/>
  </si>
  <si>
    <t>(１)解体工事に要する費用</t>
    <rPh sb="3" eb="5">
      <t>カイタイ</t>
    </rPh>
    <rPh sb="5" eb="7">
      <t>コウジ</t>
    </rPh>
    <rPh sb="8" eb="9">
      <t>ヨウ</t>
    </rPh>
    <rPh sb="11" eb="13">
      <t>ヒヨウ</t>
    </rPh>
    <phoneticPr fontId="3"/>
  </si>
  <si>
    <t>(２)再資源化等に要する費用</t>
    <rPh sb="3" eb="7">
      <t>サイシゲンカ</t>
    </rPh>
    <rPh sb="7" eb="8">
      <t>ナド</t>
    </rPh>
    <rPh sb="9" eb="10">
      <t>ヨウ</t>
    </rPh>
    <rPh sb="12" eb="14">
      <t>ヒヨウ</t>
    </rPh>
    <phoneticPr fontId="3"/>
  </si>
  <si>
    <t>(３)分別解体等の方法</t>
    <rPh sb="3" eb="5">
      <t>ブンベツ</t>
    </rPh>
    <rPh sb="5" eb="7">
      <t>カイタイ</t>
    </rPh>
    <rPh sb="7" eb="8">
      <t>トウ</t>
    </rPh>
    <rPh sb="9" eb="11">
      <t>ホウホウ</t>
    </rPh>
    <phoneticPr fontId="3"/>
  </si>
  <si>
    <t>(４)再資源化等をする施設の名称及び所在地</t>
    <rPh sb="3" eb="4">
      <t>サイ</t>
    </rPh>
    <rPh sb="4" eb="7">
      <t>シゲンカ</t>
    </rPh>
    <rPh sb="7" eb="8">
      <t>トウ</t>
    </rPh>
    <rPh sb="11" eb="13">
      <t>シセツ</t>
    </rPh>
    <rPh sb="14" eb="16">
      <t>メイショウ</t>
    </rPh>
    <rPh sb="16" eb="17">
      <t>オヨ</t>
    </rPh>
    <rPh sb="18" eb="21">
      <t>ショザイチ</t>
    </rPh>
    <phoneticPr fontId="3"/>
  </si>
  <si>
    <t>　についてそれぞれ記入する。</t>
    <rPh sb="9" eb="11">
      <t>キニュウ</t>
    </rPh>
    <phoneticPr fontId="3"/>
  </si>
  <si>
    <t>該当なし</t>
    <rPh sb="0" eb="2">
      <t>ガイトウ</t>
    </rPh>
    <phoneticPr fontId="3"/>
  </si>
  <si>
    <t>上記の工事について、発注者 西都市 と受注者　　　　　　　　　　　　　　　　　　　　　　　　　　　　　　　　　　　　　　　　　　　　　　　　　　　　　　</t>
    <rPh sb="3" eb="5">
      <t>コウジ</t>
    </rPh>
    <rPh sb="14" eb="16">
      <t>サイト</t>
    </rPh>
    <phoneticPr fontId="3"/>
  </si>
  <si>
    <t>おのおのの対等な立場における合意に基づいて、別添の工事請負契約約款によって請負契約</t>
    <rPh sb="25" eb="27">
      <t>コウジ</t>
    </rPh>
    <rPh sb="27" eb="29">
      <t>ウケオイ</t>
    </rPh>
    <rPh sb="29" eb="31">
      <t>ケイヤク</t>
    </rPh>
    <rPh sb="31" eb="33">
      <t>ヤッカン</t>
    </rPh>
    <rPh sb="37" eb="39">
      <t>ウケオイ</t>
    </rPh>
    <rPh sb="39" eb="41">
      <t>ケイヤク</t>
    </rPh>
    <phoneticPr fontId="3"/>
  </si>
  <si>
    <t>を締結し、信義に従つて誠実にこれを履行するものとする。ただし、次の各号に掲げる事項</t>
    <rPh sb="31" eb="32">
      <t>ツギ</t>
    </rPh>
    <rPh sb="33" eb="35">
      <t>カクゴウ</t>
    </rPh>
    <rPh sb="36" eb="37">
      <t>カカ</t>
    </rPh>
    <rPh sb="39" eb="41">
      <t>ジコウ</t>
    </rPh>
    <phoneticPr fontId="3"/>
  </si>
  <si>
    <t>については、当該各号に定めるところによるものとする。</t>
    <rPh sb="6" eb="8">
      <t>トウガイ</t>
    </rPh>
    <rPh sb="8" eb="10">
      <t>カクゴウ</t>
    </rPh>
    <rPh sb="11" eb="12">
      <t>サダ</t>
    </rPh>
    <phoneticPr fontId="3"/>
  </si>
  <si>
    <t>(１)　出来形部分払の回数　　　　　　　　回</t>
    <rPh sb="4" eb="6">
      <t>デキ</t>
    </rPh>
    <rPh sb="6" eb="7">
      <t>ガタ</t>
    </rPh>
    <rPh sb="7" eb="9">
      <t>ブブン</t>
    </rPh>
    <rPh sb="9" eb="10">
      <t>バラ</t>
    </rPh>
    <rPh sb="11" eb="13">
      <t>カイスウ</t>
    </rPh>
    <rPh sb="21" eb="22">
      <t>カイ</t>
    </rPh>
    <phoneticPr fontId="3"/>
  </si>
  <si>
    <t>(２)　特約事項</t>
    <rPh sb="4" eb="6">
      <t>トクヤク</t>
    </rPh>
    <rPh sb="6" eb="8">
      <t>ジコウ</t>
    </rPh>
    <phoneticPr fontId="3"/>
  </si>
  <si>
    <t>この契約の証として本書２通を作成し、当事者記名押印のうえ、各自１通を保有する。</t>
    <rPh sb="18" eb="21">
      <t>トウジシャ</t>
    </rPh>
    <rPh sb="21" eb="23">
      <t>キメイ</t>
    </rPh>
    <rPh sb="23" eb="25">
      <t>オウイン</t>
    </rPh>
    <rPh sb="34" eb="36">
      <t>ホユウ</t>
    </rPh>
    <phoneticPr fontId="3"/>
  </si>
  <si>
    <t>1.</t>
    <phoneticPr fontId="3"/>
  </si>
  <si>
    <t>うち取引に係る消費税及び地方消費税額　</t>
    <phoneticPr fontId="3"/>
  </si>
  <si>
    <t>5.</t>
    <phoneticPr fontId="3"/>
  </si>
  <si>
    <t>契約保証金</t>
    <phoneticPr fontId="3"/>
  </si>
  <si>
    <t>・</t>
    <phoneticPr fontId="3"/>
  </si>
  <si>
    <t>　</t>
    <phoneticPr fontId="3"/>
  </si>
  <si>
    <t>6.</t>
    <phoneticPr fontId="3"/>
  </si>
  <si>
    <t>は、</t>
    <phoneticPr fontId="3"/>
  </si>
  <si>
    <t>別紙のとおり</t>
    <rPh sb="0" eb="2">
      <t>ベッシ</t>
    </rPh>
    <phoneticPr fontId="3"/>
  </si>
  <si>
    <t>資材の再資源化等に関する事項</t>
  </si>
  <si>
    <t xml:space="preserve">    （注）・運搬費を含む。</t>
  </si>
  <si>
    <t>３．分別解体等の方法</t>
  </si>
  <si>
    <t>作　　業　　内　　容</t>
  </si>
  <si>
    <t>分 別 解 体 等 の 方 法</t>
  </si>
  <si>
    <t>特定建設資材廃棄物の種類</t>
  </si>
  <si>
    <t>施 設 の 名 称</t>
  </si>
  <si>
    <t>所　　在　　地</t>
  </si>
  <si>
    <t>工程ごとの作業内容及び解体方法</t>
    <phoneticPr fontId="3"/>
  </si>
  <si>
    <t xml:space="preserve">    （注）分別解体等の方法については、該当がない場合は記載の必要はない。</t>
    <phoneticPr fontId="3"/>
  </si>
  <si>
    <t>１．解体工事に要する費用（直接工事費）</t>
    <phoneticPr fontId="3"/>
  </si>
  <si>
    <t>円（税抜き）</t>
    <phoneticPr fontId="3"/>
  </si>
  <si>
    <t>　　　　　・仮設費及び運搬費は含まない。</t>
    <phoneticPr fontId="3"/>
  </si>
  <si>
    <t>　　（注）・解体工事に伴う分別解体及び積込みに要する費用とする。</t>
    <phoneticPr fontId="3"/>
  </si>
  <si>
    <r>
      <t>２．再資源化等に要する費用（直接工事費）</t>
    </r>
    <r>
      <rPr>
        <u/>
        <sz val="11"/>
        <color indexed="8"/>
        <rFont val="ＭＳ 明朝"/>
        <family val="1"/>
        <charset val="128"/>
      </rPr>
      <t/>
    </r>
    <phoneticPr fontId="3"/>
  </si>
  <si>
    <t xml:space="preserve">４．再資源化等をする施設の名称及び所在地                                     </t>
    <phoneticPr fontId="3"/>
  </si>
  <si>
    <t>　　手作業・機械作業の併用</t>
    <phoneticPr fontId="3"/>
  </si>
  <si>
    <t>　　手作業</t>
    <phoneticPr fontId="3"/>
  </si>
  <si>
    <t>第66号様式</t>
    <rPh sb="0" eb="1">
      <t>ダイ</t>
    </rPh>
    <rPh sb="3" eb="4">
      <t>ゴウ</t>
    </rPh>
    <rPh sb="4" eb="6">
      <t>ヨウシキ</t>
    </rPh>
    <phoneticPr fontId="3"/>
  </si>
  <si>
    <t>工事請負変更契約書</t>
    <rPh sb="0" eb="2">
      <t>コウジ</t>
    </rPh>
    <rPh sb="2" eb="4">
      <t>ウケオイ</t>
    </rPh>
    <rPh sb="4" eb="6">
      <t>ヘンコウ</t>
    </rPh>
    <rPh sb="6" eb="8">
      <t>ケイヤク</t>
    </rPh>
    <rPh sb="8" eb="9">
      <t>ショ</t>
    </rPh>
    <phoneticPr fontId="3"/>
  </si>
  <si>
    <t>増減請負代金額</t>
    <rPh sb="0" eb="2">
      <t>ゾウゲン</t>
    </rPh>
    <rPh sb="2" eb="4">
      <t>ウケオイ</t>
    </rPh>
    <rPh sb="4" eb="6">
      <t>ダイキン</t>
    </rPh>
    <rPh sb="6" eb="7">
      <t>ガク</t>
    </rPh>
    <phoneticPr fontId="3"/>
  </si>
  <si>
    <t>うち取引に係る消費税及び地方消費税額　</t>
    <phoneticPr fontId="3"/>
  </si>
  <si>
    <t>資材の再資源化等に関する事項</t>
    <rPh sb="0" eb="2">
      <t>シザイ</t>
    </rPh>
    <rPh sb="3" eb="4">
      <t>サイ</t>
    </rPh>
    <rPh sb="4" eb="7">
      <t>シゲンカ</t>
    </rPh>
    <rPh sb="7" eb="8">
      <t>トウ</t>
    </rPh>
    <rPh sb="9" eb="10">
      <t>カン</t>
    </rPh>
    <rPh sb="12" eb="14">
      <t>ジコウ</t>
    </rPh>
    <phoneticPr fontId="3"/>
  </si>
  <si>
    <t>(４)再資源化等をするため施設の名称及び所在地</t>
    <rPh sb="3" eb="4">
      <t>サイ</t>
    </rPh>
    <rPh sb="4" eb="7">
      <t>シゲンカ</t>
    </rPh>
    <rPh sb="7" eb="8">
      <t>トウ</t>
    </rPh>
    <rPh sb="13" eb="15">
      <t>シセツ</t>
    </rPh>
    <rPh sb="16" eb="18">
      <t>メイショウ</t>
    </rPh>
    <rPh sb="18" eb="19">
      <t>オヨ</t>
    </rPh>
    <rPh sb="20" eb="23">
      <t>ショザイチ</t>
    </rPh>
    <phoneticPr fontId="3"/>
  </si>
  <si>
    <t>　　(注)建設工事が、建設工事に係る資材の再資源化に関する法律(平成12年法律第104号)</t>
    <rPh sb="3" eb="4">
      <t>チュウ</t>
    </rPh>
    <rPh sb="5" eb="7">
      <t>ケンセツ</t>
    </rPh>
    <rPh sb="7" eb="9">
      <t>コウジ</t>
    </rPh>
    <rPh sb="11" eb="13">
      <t>ケンセツ</t>
    </rPh>
    <rPh sb="13" eb="15">
      <t>コウジ</t>
    </rPh>
    <rPh sb="16" eb="17">
      <t>カカ</t>
    </rPh>
    <rPh sb="18" eb="20">
      <t>シザイ</t>
    </rPh>
    <rPh sb="21" eb="25">
      <t>サイシゲンカ</t>
    </rPh>
    <rPh sb="26" eb="27">
      <t>カン</t>
    </rPh>
    <rPh sb="29" eb="31">
      <t>ホウリツ</t>
    </rPh>
    <rPh sb="32" eb="34">
      <t>ヘイセイ</t>
    </rPh>
    <rPh sb="36" eb="37">
      <t>ネン</t>
    </rPh>
    <rPh sb="37" eb="39">
      <t>ホウリツ</t>
    </rPh>
    <rPh sb="39" eb="40">
      <t>ダイ</t>
    </rPh>
    <rPh sb="43" eb="44">
      <t>ゴウ</t>
    </rPh>
    <phoneticPr fontId="3"/>
  </si>
  <si>
    <t>　　　第９条第１項に規定する対象建設工事の場合は、それぞれの項目について記入する。</t>
    <rPh sb="3" eb="4">
      <t>ダイ</t>
    </rPh>
    <rPh sb="5" eb="6">
      <t>ジョウ</t>
    </rPh>
    <rPh sb="6" eb="7">
      <t>ダイ</t>
    </rPh>
    <rPh sb="8" eb="9">
      <t>コウ</t>
    </rPh>
    <rPh sb="10" eb="12">
      <t>キテイ</t>
    </rPh>
    <rPh sb="14" eb="16">
      <t>タイショウ</t>
    </rPh>
    <rPh sb="16" eb="18">
      <t>ケンセツ</t>
    </rPh>
    <rPh sb="18" eb="20">
      <t>コウジ</t>
    </rPh>
    <rPh sb="21" eb="23">
      <t>バアイ</t>
    </rPh>
    <rPh sb="30" eb="32">
      <t>コウモク</t>
    </rPh>
    <rPh sb="36" eb="38">
      <t>キニュウ</t>
    </rPh>
    <phoneticPr fontId="3"/>
  </si>
  <si>
    <t>日付けで契約した工事については、今回別冊変更図面及び仕</t>
    <rPh sb="0" eb="1">
      <t>ニチ</t>
    </rPh>
    <rPh sb="8" eb="10">
      <t>コウジ</t>
    </rPh>
    <rPh sb="16" eb="18">
      <t>コンカイ</t>
    </rPh>
    <rPh sb="18" eb="20">
      <t>ベッサツ</t>
    </rPh>
    <rPh sb="20" eb="22">
      <t>ヘンコウ</t>
    </rPh>
    <rPh sb="22" eb="24">
      <t>ズメン</t>
    </rPh>
    <rPh sb="24" eb="25">
      <t>オヨ</t>
    </rPh>
    <rPh sb="26" eb="27">
      <t>ツコウ</t>
    </rPh>
    <phoneticPr fontId="3"/>
  </si>
  <si>
    <t>発注者及び受注者が記名押印の上、各自１通を保有するものとする。</t>
    <phoneticPr fontId="3"/>
  </si>
  <si>
    <t>様書のとおり、工事内容の変更により、上記のとおり変更契約したので、本書２通を作成し、</t>
    <rPh sb="0" eb="1">
      <t>ヨウ</t>
    </rPh>
    <rPh sb="1" eb="2">
      <t>ショ</t>
    </rPh>
    <rPh sb="7" eb="9">
      <t>コウジ</t>
    </rPh>
    <rPh sb="9" eb="11">
      <t>ナイヨウ</t>
    </rPh>
    <rPh sb="12" eb="14">
      <t>ヘンコウ</t>
    </rPh>
    <rPh sb="18" eb="20">
      <t>ジョウキ</t>
    </rPh>
    <rPh sb="36" eb="37">
      <t>ツウ</t>
    </rPh>
    <phoneticPr fontId="3"/>
  </si>
  <si>
    <t>(変更前)</t>
    <rPh sb="1" eb="3">
      <t>ヘンコウ</t>
    </rPh>
    <rPh sb="3" eb="4">
      <t>マエ</t>
    </rPh>
    <phoneticPr fontId="3"/>
  </si>
  <si>
    <t>(変更後)</t>
    <rPh sb="1" eb="3">
      <t>ヘンコウ</t>
    </rPh>
    <rPh sb="3" eb="4">
      <t>ゴ</t>
    </rPh>
    <phoneticPr fontId="3"/>
  </si>
  <si>
    <t>３．分別解体等の方法(変更後)</t>
    <rPh sb="11" eb="13">
      <t>ヘンコウ</t>
    </rPh>
    <rPh sb="13" eb="14">
      <t>ゴ</t>
    </rPh>
    <phoneticPr fontId="3"/>
  </si>
  <si>
    <t>資材の再資源化等に関する事項(変更契約用)</t>
    <rPh sb="15" eb="17">
      <t>ヘンコウ</t>
    </rPh>
    <rPh sb="17" eb="20">
      <t>ケイヤクヨウ</t>
    </rPh>
    <phoneticPr fontId="3"/>
  </si>
  <si>
    <t>１．解体工事に要する費用（直接工事費）</t>
    <phoneticPr fontId="3"/>
  </si>
  <si>
    <t xml:space="preserve">          　　            </t>
    <phoneticPr fontId="3"/>
  </si>
  <si>
    <t>円（税抜き）</t>
    <phoneticPr fontId="3"/>
  </si>
  <si>
    <t>　　（注）・解体工事に伴う分別解体及び積込みに要する費用とする。</t>
    <phoneticPr fontId="3"/>
  </si>
  <si>
    <t>　　　　　・仮設費及び運搬費は含まない。</t>
    <phoneticPr fontId="3"/>
  </si>
  <si>
    <r>
      <t>２．再資源化等に要する費用（直接工事費）</t>
    </r>
    <r>
      <rPr>
        <u/>
        <sz val="11"/>
        <color indexed="8"/>
        <rFont val="ＭＳ 明朝"/>
        <family val="1"/>
        <charset val="128"/>
      </rPr>
      <t/>
    </r>
    <phoneticPr fontId="3"/>
  </si>
  <si>
    <t>工程ごとの作業内容及び解体方法</t>
    <phoneticPr fontId="3"/>
  </si>
  <si>
    <t>　　手作業</t>
    <phoneticPr fontId="3"/>
  </si>
  <si>
    <t>　　手作業・機械作業の併用</t>
    <phoneticPr fontId="3"/>
  </si>
  <si>
    <t xml:space="preserve">    （注）分別解体等の方法については、該当がない場合は記載の必要はない。</t>
    <phoneticPr fontId="3"/>
  </si>
  <si>
    <t xml:space="preserve">４．再資源化等をする施設の名称及び所在地                                     </t>
    <phoneticPr fontId="3"/>
  </si>
  <si>
    <t>第69号の２様式</t>
    <rPh sb="0" eb="1">
      <t>ダイ</t>
    </rPh>
    <rPh sb="3" eb="4">
      <t>ゴウ</t>
    </rPh>
    <rPh sb="6" eb="8">
      <t>ヨウシキ</t>
    </rPh>
    <phoneticPr fontId="3"/>
  </si>
  <si>
    <t>工事請負仮契約書</t>
    <rPh sb="0" eb="2">
      <t>コウジ</t>
    </rPh>
    <rPh sb="2" eb="4">
      <t>ウケオイ</t>
    </rPh>
    <rPh sb="4" eb="5">
      <t>カリ</t>
    </rPh>
    <rPh sb="5" eb="6">
      <t>チギリ</t>
    </rPh>
    <rPh sb="6" eb="7">
      <t>ヤク</t>
    </rPh>
    <rPh sb="7" eb="8">
      <t>ショ</t>
    </rPh>
    <phoneticPr fontId="3"/>
  </si>
  <si>
    <t>　なお、この契約について議会の議決に付すべき契約及び財産の取得又は処分に関する条例</t>
    <rPh sb="6" eb="8">
      <t>ケイヤク</t>
    </rPh>
    <rPh sb="12" eb="14">
      <t>ギカイ</t>
    </rPh>
    <rPh sb="15" eb="17">
      <t>ギケツ</t>
    </rPh>
    <rPh sb="18" eb="19">
      <t>フ</t>
    </rPh>
    <rPh sb="22" eb="24">
      <t>ケイヤク</t>
    </rPh>
    <rPh sb="24" eb="25">
      <t>オヨ</t>
    </rPh>
    <rPh sb="26" eb="28">
      <t>ザイサン</t>
    </rPh>
    <rPh sb="29" eb="31">
      <t>シュトク</t>
    </rPh>
    <rPh sb="31" eb="32">
      <t>マタ</t>
    </rPh>
    <rPh sb="33" eb="35">
      <t>ショブン</t>
    </rPh>
    <rPh sb="36" eb="37">
      <t>カン</t>
    </rPh>
    <rPh sb="39" eb="41">
      <t>ジョウレイ</t>
    </rPh>
    <phoneticPr fontId="3"/>
  </si>
  <si>
    <t>のあった日から、これを本契約とみなす。</t>
    <rPh sb="4" eb="5">
      <t>ヒ</t>
    </rPh>
    <rPh sb="11" eb="14">
      <t>ホンケイヤク</t>
    </rPh>
    <phoneticPr fontId="3"/>
  </si>
  <si>
    <t>　上記の工事について、発注者 西都市 と受注者　　　　　　　　　　　　　　　　　　　　　　　　　　　　　　　　　　　　　　　　　　　　　　　　　　　　　　</t>
    <rPh sb="4" eb="6">
      <t>コウジ</t>
    </rPh>
    <rPh sb="15" eb="17">
      <t>サイト</t>
    </rPh>
    <phoneticPr fontId="3"/>
  </si>
  <si>
    <t>仲 裁 合 意 書</t>
    <rPh sb="0" eb="1">
      <t>ナカ</t>
    </rPh>
    <rPh sb="2" eb="3">
      <t>サイ</t>
    </rPh>
    <rPh sb="4" eb="5">
      <t>ゴウ</t>
    </rPh>
    <rPh sb="6" eb="7">
      <t>イ</t>
    </rPh>
    <rPh sb="8" eb="9">
      <t>ショ</t>
    </rPh>
    <phoneticPr fontId="3"/>
  </si>
  <si>
    <t>に締結した上記建設工事の請負契約に関する</t>
    <rPh sb="1" eb="3">
      <t>テイケツ</t>
    </rPh>
    <rPh sb="5" eb="7">
      <t>ジョウキ</t>
    </rPh>
    <rPh sb="7" eb="9">
      <t>ケンセツ</t>
    </rPh>
    <rPh sb="9" eb="11">
      <t>コウジ</t>
    </rPh>
    <rPh sb="12" eb="14">
      <t>ウケオイ</t>
    </rPh>
    <rPh sb="14" eb="16">
      <t>ケイヤク</t>
    </rPh>
    <rPh sb="17" eb="18">
      <t>カン</t>
    </rPh>
    <phoneticPr fontId="3"/>
  </si>
  <si>
    <t>管轄審査会名　　　宮崎県建設工事紛争審査会</t>
    <rPh sb="0" eb="2">
      <t>カンカツ</t>
    </rPh>
    <rPh sb="2" eb="4">
      <t>シンサ</t>
    </rPh>
    <rPh sb="4" eb="5">
      <t>カイ</t>
    </rPh>
    <rPh sb="5" eb="6">
      <t>メイ</t>
    </rPh>
    <phoneticPr fontId="3"/>
  </si>
  <si>
    <t>工事の名称</t>
    <rPh sb="0" eb="2">
      <t>コウジ</t>
    </rPh>
    <rPh sb="3" eb="5">
      <t>メイショウ</t>
    </rPh>
    <phoneticPr fontId="3"/>
  </si>
  <si>
    <t>工事の場所</t>
    <rPh sb="0" eb="2">
      <t>コウジ</t>
    </rPh>
    <rPh sb="3" eb="5">
      <t>バショ</t>
    </rPh>
    <phoneticPr fontId="3"/>
  </si>
  <si>
    <t>工事着手期日</t>
    <rPh sb="0" eb="2">
      <t>コウジ</t>
    </rPh>
    <rPh sb="2" eb="4">
      <t>チャクシュ</t>
    </rPh>
    <rPh sb="4" eb="6">
      <t>キジツ</t>
    </rPh>
    <phoneticPr fontId="3"/>
  </si>
  <si>
    <t>現場代理人</t>
    <rPh sb="0" eb="2">
      <t>ゲンバ</t>
    </rPh>
    <rPh sb="2" eb="5">
      <t>ダイリニン</t>
    </rPh>
    <phoneticPr fontId="3"/>
  </si>
  <si>
    <t>技術者</t>
    <rPh sb="0" eb="3">
      <t>ギジュツシャ</t>
    </rPh>
    <phoneticPr fontId="3"/>
  </si>
  <si>
    <t>工 事 着 手 届</t>
    <rPh sb="0" eb="1">
      <t>コウ</t>
    </rPh>
    <rPh sb="2" eb="3">
      <t>コト</t>
    </rPh>
    <rPh sb="4" eb="5">
      <t>キ</t>
    </rPh>
    <rPh sb="6" eb="7">
      <t>テ</t>
    </rPh>
    <rPh sb="8" eb="9">
      <t>トド</t>
    </rPh>
    <phoneticPr fontId="3"/>
  </si>
  <si>
    <t>現場代理人等選任通知書</t>
    <rPh sb="0" eb="2">
      <t>ゲンバ</t>
    </rPh>
    <rPh sb="2" eb="5">
      <t>ダイリニン</t>
    </rPh>
    <rPh sb="5" eb="6">
      <t>トウ</t>
    </rPh>
    <rPh sb="6" eb="8">
      <t>センニン</t>
    </rPh>
    <rPh sb="8" eb="10">
      <t>ツウチ</t>
    </rPh>
    <rPh sb="10" eb="11">
      <t>ショ</t>
    </rPh>
    <phoneticPr fontId="3"/>
  </si>
  <si>
    <t>現場代理人氏名</t>
    <rPh sb="0" eb="2">
      <t>ゲンバ</t>
    </rPh>
    <rPh sb="2" eb="5">
      <t>ダイリニン</t>
    </rPh>
    <rPh sb="5" eb="7">
      <t>シメイ</t>
    </rPh>
    <phoneticPr fontId="3"/>
  </si>
  <si>
    <t>主任</t>
    <rPh sb="0" eb="2">
      <t>シュニン</t>
    </rPh>
    <phoneticPr fontId="3"/>
  </si>
  <si>
    <t>技術者氏名</t>
    <rPh sb="0" eb="3">
      <t>ギジュツシャ</t>
    </rPh>
    <rPh sb="3" eb="5">
      <t>シメイ</t>
    </rPh>
    <phoneticPr fontId="3"/>
  </si>
  <si>
    <t>監理</t>
    <rPh sb="0" eb="2">
      <t>カンリ</t>
    </rPh>
    <phoneticPr fontId="3"/>
  </si>
  <si>
    <t>専門技術者氏名</t>
    <rPh sb="0" eb="2">
      <t>センモン</t>
    </rPh>
    <rPh sb="2" eb="4">
      <t>ギジュツ</t>
    </rPh>
    <rPh sb="4" eb="5">
      <t>シャ</t>
    </rPh>
    <rPh sb="5" eb="7">
      <t>シメイ</t>
    </rPh>
    <phoneticPr fontId="3"/>
  </si>
  <si>
    <t>(約款第10条関係)</t>
    <rPh sb="1" eb="3">
      <t>ヤッカン</t>
    </rPh>
    <rPh sb="3" eb="4">
      <t>ダイ</t>
    </rPh>
    <rPh sb="6" eb="7">
      <t>ジョウ</t>
    </rPh>
    <rPh sb="7" eb="9">
      <t>カンケイ</t>
    </rPh>
    <phoneticPr fontId="3"/>
  </si>
  <si>
    <t>現場代理人等選任(変更)通知書</t>
    <rPh sb="0" eb="2">
      <t>ゲンバ</t>
    </rPh>
    <rPh sb="2" eb="5">
      <t>ダイリニン</t>
    </rPh>
    <rPh sb="5" eb="6">
      <t>トウ</t>
    </rPh>
    <rPh sb="6" eb="8">
      <t>センニン</t>
    </rPh>
    <rPh sb="9" eb="11">
      <t>ヘンコウ</t>
    </rPh>
    <rPh sb="12" eb="14">
      <t>ツウチ</t>
    </rPh>
    <rPh sb="14" eb="15">
      <t>ショ</t>
    </rPh>
    <phoneticPr fontId="3"/>
  </si>
  <si>
    <t>一金</t>
    <rPh sb="0" eb="2">
      <t>イチキン</t>
    </rPh>
    <phoneticPr fontId="3"/>
  </si>
  <si>
    <t>　　　　　　　　主 任 技 術 者  略　歴　書</t>
    <rPh sb="8" eb="9">
      <t>シュ</t>
    </rPh>
    <rPh sb="10" eb="11">
      <t>ニン</t>
    </rPh>
    <rPh sb="12" eb="13">
      <t>ワザ</t>
    </rPh>
    <rPh sb="14" eb="15">
      <t>ジュツ</t>
    </rPh>
    <rPh sb="16" eb="17">
      <t>シャ</t>
    </rPh>
    <rPh sb="19" eb="20">
      <t>リャク</t>
    </rPh>
    <rPh sb="21" eb="22">
      <t>レキ</t>
    </rPh>
    <rPh sb="23" eb="24">
      <t>ショ</t>
    </rPh>
    <phoneticPr fontId="3"/>
  </si>
  <si>
    <t>主任技術者</t>
    <rPh sb="0" eb="2">
      <t>シュニン</t>
    </rPh>
    <rPh sb="2" eb="5">
      <t>ギジュツシャ</t>
    </rPh>
    <phoneticPr fontId="3"/>
  </si>
  <si>
    <t>(　工事内容　)</t>
    <rPh sb="2" eb="4">
      <t>コウジ</t>
    </rPh>
    <rPh sb="4" eb="6">
      <t>ナイヨウ</t>
    </rPh>
    <phoneticPr fontId="3"/>
  </si>
  <si>
    <t>工　事　経　歴</t>
    <rPh sb="0" eb="1">
      <t>コウ</t>
    </rPh>
    <rPh sb="2" eb="3">
      <t>コト</t>
    </rPh>
    <rPh sb="4" eb="5">
      <t>キョウ</t>
    </rPh>
    <rPh sb="6" eb="7">
      <t>レキ</t>
    </rPh>
    <phoneticPr fontId="3"/>
  </si>
  <si>
    <t>1.</t>
    <phoneticPr fontId="3"/>
  </si>
  <si>
    <t>：</t>
    <phoneticPr fontId="3"/>
  </si>
  <si>
    <t>2.</t>
    <phoneticPr fontId="3"/>
  </si>
  <si>
    <t>：</t>
    <phoneticPr fontId="3"/>
  </si>
  <si>
    <t>：</t>
    <phoneticPr fontId="3"/>
  </si>
  <si>
    <t>4.</t>
    <phoneticPr fontId="3"/>
  </si>
  <si>
    <t>：</t>
    <phoneticPr fontId="3"/>
  </si>
  <si>
    <t>5.</t>
    <phoneticPr fontId="3"/>
  </si>
  <si>
    <t>工　程　表</t>
    <rPh sb="0" eb="1">
      <t>コウ</t>
    </rPh>
    <rPh sb="2" eb="3">
      <t>ホド</t>
    </rPh>
    <rPh sb="4" eb="5">
      <t>ヒョウ</t>
    </rPh>
    <phoneticPr fontId="3"/>
  </si>
  <si>
    <t>専門技術者</t>
    <rPh sb="0" eb="2">
      <t>センモン</t>
    </rPh>
    <rPh sb="2" eb="4">
      <t>ギジュツ</t>
    </rPh>
    <rPh sb="4" eb="5">
      <t>シャ</t>
    </rPh>
    <phoneticPr fontId="3"/>
  </si>
  <si>
    <t>工事
期間</t>
    <rPh sb="0" eb="2">
      <t>コウジ</t>
    </rPh>
    <rPh sb="3" eb="5">
      <t>キカン</t>
    </rPh>
    <phoneticPr fontId="3"/>
  </si>
  <si>
    <t>内　　　容</t>
    <rPh sb="0" eb="1">
      <t>ウチ</t>
    </rPh>
    <rPh sb="4" eb="5">
      <t>カタチ</t>
    </rPh>
    <phoneticPr fontId="3"/>
  </si>
  <si>
    <t>上記のとおり履行いたしますのでお届けします。</t>
    <rPh sb="0" eb="2">
      <t>ジョウキ</t>
    </rPh>
    <rPh sb="6" eb="8">
      <t>リコウ</t>
    </rPh>
    <rPh sb="16" eb="17">
      <t>トド</t>
    </rPh>
    <phoneticPr fontId="3"/>
  </si>
  <si>
    <t>住　　　　所</t>
    <rPh sb="0" eb="1">
      <t>ジュウ</t>
    </rPh>
    <rPh sb="5" eb="6">
      <t>ショ</t>
    </rPh>
    <phoneticPr fontId="3"/>
  </si>
  <si>
    <t>工 事 完 成 届</t>
    <rPh sb="0" eb="1">
      <t>コウ</t>
    </rPh>
    <rPh sb="2" eb="3">
      <t>コト</t>
    </rPh>
    <rPh sb="4" eb="5">
      <t>カン</t>
    </rPh>
    <rPh sb="6" eb="7">
      <t>シゲル</t>
    </rPh>
    <rPh sb="8" eb="9">
      <t>トドケ</t>
    </rPh>
    <phoneticPr fontId="3"/>
  </si>
  <si>
    <t>工事目的物引渡申出書</t>
    <rPh sb="0" eb="2">
      <t>コウジ</t>
    </rPh>
    <rPh sb="2" eb="5">
      <t>モクテキブツ</t>
    </rPh>
    <rPh sb="5" eb="7">
      <t>ヒキワタシ</t>
    </rPh>
    <rPh sb="7" eb="8">
      <t>モウ</t>
    </rPh>
    <rPh sb="8" eb="9">
      <t>デ</t>
    </rPh>
    <rPh sb="9" eb="10">
      <t>ショ</t>
    </rPh>
    <phoneticPr fontId="3"/>
  </si>
  <si>
    <t>完成期日</t>
    <rPh sb="0" eb="2">
      <t>カンセイ</t>
    </rPh>
    <rPh sb="2" eb="4">
      <t>キジツ</t>
    </rPh>
    <phoneticPr fontId="3"/>
  </si>
  <si>
    <t>完成検査日</t>
    <rPh sb="0" eb="2">
      <t>カンセイ</t>
    </rPh>
    <rPh sb="2" eb="5">
      <t>ケンサビ</t>
    </rPh>
    <phoneticPr fontId="3"/>
  </si>
  <si>
    <t>　上記のとおり、完成検査に合格したので工事目的物を引き渡したいので申し出ます。</t>
    <rPh sb="1" eb="3">
      <t>ジョウキ</t>
    </rPh>
    <rPh sb="8" eb="10">
      <t>カンセイ</t>
    </rPh>
    <rPh sb="10" eb="12">
      <t>ケンサ</t>
    </rPh>
    <rPh sb="13" eb="15">
      <t>ゴウカク</t>
    </rPh>
    <rPh sb="19" eb="21">
      <t>コウジ</t>
    </rPh>
    <rPh sb="21" eb="24">
      <t>モクテキブツ</t>
    </rPh>
    <rPh sb="25" eb="26">
      <t>ヒ</t>
    </rPh>
    <rPh sb="27" eb="28">
      <t>ワタ</t>
    </rPh>
    <rPh sb="33" eb="34">
      <t>モウ</t>
    </rPh>
    <rPh sb="35" eb="36">
      <t>デ</t>
    </rPh>
    <phoneticPr fontId="3"/>
  </si>
  <si>
    <t>　上記のとおり、工事が完成しましたので届け出ます。</t>
    <rPh sb="1" eb="3">
      <t>ジョウキ</t>
    </rPh>
    <rPh sb="8" eb="10">
      <t>コウジ</t>
    </rPh>
    <rPh sb="11" eb="13">
      <t>カンセイ</t>
    </rPh>
    <rPh sb="19" eb="20">
      <t>トド</t>
    </rPh>
    <rPh sb="21" eb="22">
      <t>デ</t>
    </rPh>
    <phoneticPr fontId="3"/>
  </si>
  <si>
    <t>工事請負代金請求書</t>
    <rPh sb="0" eb="2">
      <t>コウジ</t>
    </rPh>
    <rPh sb="2" eb="4">
      <t>ウケオイ</t>
    </rPh>
    <rPh sb="4" eb="6">
      <t>ダイキン</t>
    </rPh>
    <rPh sb="6" eb="9">
      <t>セイキュウショ</t>
    </rPh>
    <phoneticPr fontId="40"/>
  </si>
  <si>
    <t>工事名</t>
    <rPh sb="0" eb="2">
      <t>コウジ</t>
    </rPh>
    <rPh sb="2" eb="3">
      <t>メイ</t>
    </rPh>
    <phoneticPr fontId="40"/>
  </si>
  <si>
    <t>工事場所</t>
    <rPh sb="0" eb="2">
      <t>コウジ</t>
    </rPh>
    <rPh sb="2" eb="4">
      <t>バショ</t>
    </rPh>
    <phoneticPr fontId="40"/>
  </si>
  <si>
    <t>工期</t>
    <rPh sb="0" eb="2">
      <t>コウキ</t>
    </rPh>
    <phoneticPr fontId="40"/>
  </si>
  <si>
    <t>完成年月日</t>
    <rPh sb="0" eb="1">
      <t>カン</t>
    </rPh>
    <rPh sb="1" eb="2">
      <t>セイ</t>
    </rPh>
    <rPh sb="2" eb="5">
      <t>ネンガッピ</t>
    </rPh>
    <phoneticPr fontId="40"/>
  </si>
  <si>
    <t>完成検査年月日</t>
    <rPh sb="0" eb="1">
      <t>カン</t>
    </rPh>
    <rPh sb="1" eb="2">
      <t>セイ</t>
    </rPh>
    <rPh sb="2" eb="4">
      <t>ケンサ</t>
    </rPh>
    <rPh sb="4" eb="7">
      <t>ネンガッピ</t>
    </rPh>
    <phoneticPr fontId="40"/>
  </si>
  <si>
    <t>請負代金額</t>
    <rPh sb="0" eb="2">
      <t>ウケオイ</t>
    </rPh>
    <rPh sb="2" eb="3">
      <t>ダイ</t>
    </rPh>
    <rPh sb="3" eb="5">
      <t>キンガク</t>
    </rPh>
    <phoneticPr fontId="40"/>
  </si>
  <si>
    <t>部分払金受領済額内訳</t>
    <rPh sb="0" eb="2">
      <t>ブブン</t>
    </rPh>
    <rPh sb="2" eb="3">
      <t>バラ</t>
    </rPh>
    <rPh sb="3" eb="4">
      <t>キン</t>
    </rPh>
    <rPh sb="4" eb="6">
      <t>ジュリョウ</t>
    </rPh>
    <rPh sb="6" eb="7">
      <t>ス</t>
    </rPh>
    <rPh sb="7" eb="8">
      <t>ガク</t>
    </rPh>
    <rPh sb="8" eb="10">
      <t>ウチワケ</t>
    </rPh>
    <phoneticPr fontId="3"/>
  </si>
  <si>
    <t>回数</t>
    <rPh sb="0" eb="2">
      <t>カイスウ</t>
    </rPh>
    <phoneticPr fontId="3"/>
  </si>
  <si>
    <t>第1回</t>
    <rPh sb="0" eb="1">
      <t>ダイ</t>
    </rPh>
    <rPh sb="2" eb="3">
      <t>カイ</t>
    </rPh>
    <phoneticPr fontId="3"/>
  </si>
  <si>
    <t>第2回</t>
    <rPh sb="0" eb="1">
      <t>ダイ</t>
    </rPh>
    <rPh sb="2" eb="3">
      <t>カイ</t>
    </rPh>
    <phoneticPr fontId="3"/>
  </si>
  <si>
    <t>第3回</t>
    <rPh sb="0" eb="1">
      <t>ダイ</t>
    </rPh>
    <rPh sb="2" eb="3">
      <t>カイ</t>
    </rPh>
    <phoneticPr fontId="3"/>
  </si>
  <si>
    <t>　上記工事の完成検査及び引渡しを終了しましたので、請負代金を請求します。</t>
    <rPh sb="1" eb="3">
      <t>ジョウキ</t>
    </rPh>
    <rPh sb="3" eb="5">
      <t>コウジ</t>
    </rPh>
    <rPh sb="6" eb="7">
      <t>カン</t>
    </rPh>
    <rPh sb="7" eb="8">
      <t>セイ</t>
    </rPh>
    <rPh sb="8" eb="10">
      <t>ケンサ</t>
    </rPh>
    <rPh sb="10" eb="11">
      <t>オヨ</t>
    </rPh>
    <rPh sb="12" eb="14">
      <t>ヒキワタ</t>
    </rPh>
    <rPh sb="16" eb="18">
      <t>シュウリョウ</t>
    </rPh>
    <rPh sb="25" eb="27">
      <t>ウケオイ</t>
    </rPh>
    <rPh sb="27" eb="29">
      <t>ダイキン</t>
    </rPh>
    <rPh sb="30" eb="32">
      <t>セイキュウ</t>
    </rPh>
    <phoneticPr fontId="40"/>
  </si>
  <si>
    <t>フリガナ</t>
    <phoneticPr fontId="40"/>
  </si>
  <si>
    <t>契約保証金還付請求書</t>
    <rPh sb="0" eb="2">
      <t>ケイヤク</t>
    </rPh>
    <rPh sb="2" eb="5">
      <t>ホショウキン</t>
    </rPh>
    <rPh sb="5" eb="7">
      <t>カンプ</t>
    </rPh>
    <rPh sb="7" eb="10">
      <t>セイキュウショ</t>
    </rPh>
    <phoneticPr fontId="40"/>
  </si>
  <si>
    <t>　　上記のとおり契約保証金返還金を請求します。</t>
    <rPh sb="2" eb="4">
      <t>ジョウキ</t>
    </rPh>
    <rPh sb="8" eb="10">
      <t>ケイヤク</t>
    </rPh>
    <rPh sb="10" eb="13">
      <t>ホショウキン</t>
    </rPh>
    <rPh sb="13" eb="16">
      <t>ヘンカンキン</t>
    </rPh>
    <rPh sb="17" eb="19">
      <t>セイキュウ</t>
    </rPh>
    <phoneticPr fontId="40"/>
  </si>
  <si>
    <t>6.</t>
    <phoneticPr fontId="3"/>
  </si>
  <si>
    <t>工事場所</t>
    <rPh sb="0" eb="2">
      <t>コウジ</t>
    </rPh>
    <phoneticPr fontId="3"/>
  </si>
  <si>
    <t>工期変更協議書</t>
    <rPh sb="0" eb="2">
      <t>コウキ</t>
    </rPh>
    <rPh sb="2" eb="4">
      <t>ヘンコウ</t>
    </rPh>
    <phoneticPr fontId="3"/>
  </si>
  <si>
    <t>上記工事の工期の終期を</t>
    <rPh sb="2" eb="4">
      <t>コウジ</t>
    </rPh>
    <rPh sb="5" eb="7">
      <t>コウキ</t>
    </rPh>
    <phoneticPr fontId="3"/>
  </si>
  <si>
    <t>に変更したいので協議</t>
    <phoneticPr fontId="3"/>
  </si>
  <si>
    <t>上記工事の工期の変更については承知しました。</t>
    <rPh sb="2" eb="4">
      <t>コウジ</t>
    </rPh>
    <rPh sb="5" eb="7">
      <t>コウキ</t>
    </rPh>
    <phoneticPr fontId="3"/>
  </si>
  <si>
    <t>工事中止通知書</t>
    <rPh sb="0" eb="2">
      <t>コウジ</t>
    </rPh>
    <phoneticPr fontId="3"/>
  </si>
  <si>
    <t>日から</t>
    <rPh sb="0" eb="1">
      <t>ニチ</t>
    </rPh>
    <phoneticPr fontId="3"/>
  </si>
  <si>
    <t>上記工事を</t>
    <rPh sb="2" eb="4">
      <t>コウジ</t>
    </rPh>
    <phoneticPr fontId="3"/>
  </si>
  <si>
    <t>受注者</t>
    <phoneticPr fontId="3"/>
  </si>
  <si>
    <t>発注者</t>
    <phoneticPr fontId="3"/>
  </si>
  <si>
    <t>発注者</t>
    <phoneticPr fontId="3"/>
  </si>
  <si>
    <t>工事請負代金前金払請求書</t>
    <rPh sb="0" eb="2">
      <t>コウジ</t>
    </rPh>
    <rPh sb="2" eb="4">
      <t>ウケオイ</t>
    </rPh>
    <rPh sb="4" eb="6">
      <t>ダイキン</t>
    </rPh>
    <rPh sb="6" eb="8">
      <t>マエキン</t>
    </rPh>
    <rPh sb="8" eb="9">
      <t>バラ</t>
    </rPh>
    <rPh sb="9" eb="12">
      <t>セイキュウショ</t>
    </rPh>
    <phoneticPr fontId="40"/>
  </si>
  <si>
    <t>請負代金額</t>
    <rPh sb="0" eb="2">
      <t>ウケオイ</t>
    </rPh>
    <rPh sb="2" eb="4">
      <t>ダイキン</t>
    </rPh>
    <rPh sb="4" eb="5">
      <t>ガク</t>
    </rPh>
    <phoneticPr fontId="40"/>
  </si>
  <si>
    <t>　上記のとおり、前払金保証事業会社の保証証書を添えて前払金を請求します。</t>
    <rPh sb="1" eb="3">
      <t>ジョウキ</t>
    </rPh>
    <rPh sb="8" eb="10">
      <t>マエバラ</t>
    </rPh>
    <rPh sb="10" eb="11">
      <t>キン</t>
    </rPh>
    <rPh sb="11" eb="13">
      <t>ホショウ</t>
    </rPh>
    <rPh sb="13" eb="15">
      <t>ジギョウ</t>
    </rPh>
    <rPh sb="15" eb="17">
      <t>ガイシャ</t>
    </rPh>
    <rPh sb="18" eb="20">
      <t>ホショウ</t>
    </rPh>
    <rPh sb="20" eb="22">
      <t>ショウショ</t>
    </rPh>
    <rPh sb="23" eb="24">
      <t>ソ</t>
    </rPh>
    <rPh sb="26" eb="28">
      <t>マエバラ</t>
    </rPh>
    <rPh sb="28" eb="29">
      <t>キン</t>
    </rPh>
    <rPh sb="30" eb="32">
      <t>セイキュウ</t>
    </rPh>
    <phoneticPr fontId="40"/>
  </si>
  <si>
    <t>まで中止してください。</t>
    <rPh sb="2" eb="4">
      <t>チュウシ</t>
    </rPh>
    <phoneticPr fontId="3"/>
  </si>
  <si>
    <t>１．最終学歴は専攻科目まで記載すること。</t>
    <rPh sb="2" eb="4">
      <t>サイシュウ</t>
    </rPh>
    <rPh sb="4" eb="6">
      <t>ガクレキ</t>
    </rPh>
    <rPh sb="7" eb="9">
      <t>センコウ</t>
    </rPh>
    <rPh sb="9" eb="11">
      <t>カモク</t>
    </rPh>
    <rPh sb="13" eb="15">
      <t>キサイ</t>
    </rPh>
    <phoneticPr fontId="3"/>
  </si>
  <si>
    <t>２．保有資格免許は、その名称、種別、登録番号を記載すること。</t>
    <rPh sb="2" eb="4">
      <t>ホユウ</t>
    </rPh>
    <rPh sb="4" eb="6">
      <t>シカク</t>
    </rPh>
    <rPh sb="6" eb="8">
      <t>メンキョ</t>
    </rPh>
    <rPh sb="12" eb="14">
      <t>メイショウ</t>
    </rPh>
    <rPh sb="15" eb="17">
      <t>シュベツ</t>
    </rPh>
    <rPh sb="18" eb="20">
      <t>トウロク</t>
    </rPh>
    <rPh sb="20" eb="22">
      <t>バンゴウ</t>
    </rPh>
    <rPh sb="23" eb="25">
      <t>キサイ</t>
    </rPh>
    <phoneticPr fontId="3"/>
  </si>
  <si>
    <t>３．工事経歴は、主な経歴を記載すること。</t>
    <rPh sb="2" eb="4">
      <t>コウジ</t>
    </rPh>
    <rPh sb="4" eb="6">
      <t>ケイレキ</t>
    </rPh>
    <rPh sb="8" eb="9">
      <t>オモ</t>
    </rPh>
    <rPh sb="10" eb="12">
      <t>ケイレキ</t>
    </rPh>
    <rPh sb="13" eb="15">
      <t>キサイ</t>
    </rPh>
    <phoneticPr fontId="3"/>
  </si>
  <si>
    <t>（注）主任技術者又は監理技術者は、不要のものを抹消し、別紙略歴書を添付してください。</t>
    <rPh sb="1" eb="2">
      <t>チュウ</t>
    </rPh>
    <rPh sb="3" eb="5">
      <t>シュニン</t>
    </rPh>
    <rPh sb="5" eb="8">
      <t>ギジュツシャ</t>
    </rPh>
    <rPh sb="8" eb="9">
      <t>マタ</t>
    </rPh>
    <rPh sb="10" eb="12">
      <t>カンリ</t>
    </rPh>
    <rPh sb="12" eb="15">
      <t>ギジュツシャ</t>
    </rPh>
    <rPh sb="17" eb="19">
      <t>フヨウ</t>
    </rPh>
    <rPh sb="23" eb="25">
      <t>マッショウ</t>
    </rPh>
    <rPh sb="27" eb="29">
      <t>ベッシ</t>
    </rPh>
    <rPh sb="29" eb="32">
      <t>リャクレキショ</t>
    </rPh>
    <rPh sb="33" eb="35">
      <t>テンプ</t>
    </rPh>
    <phoneticPr fontId="3"/>
  </si>
  <si>
    <t>主　　任
監理</t>
    <rPh sb="0" eb="1">
      <t>シュ</t>
    </rPh>
    <rPh sb="3" eb="4">
      <t>ニン</t>
    </rPh>
    <rPh sb="6" eb="8">
      <t>カンリ</t>
    </rPh>
    <phoneticPr fontId="3"/>
  </si>
  <si>
    <t>6.</t>
    <phoneticPr fontId="3"/>
  </si>
  <si>
    <t>一部下請通知書</t>
    <phoneticPr fontId="3"/>
  </si>
  <si>
    <t>紛争については、発注者及び受注者は、建設業法に規定する下記の建設工事紛争審査</t>
    <rPh sb="0" eb="2">
      <t>フンソウ</t>
    </rPh>
    <rPh sb="8" eb="11">
      <t>ハッチュウシャ</t>
    </rPh>
    <rPh sb="11" eb="12">
      <t>オヨ</t>
    </rPh>
    <rPh sb="13" eb="16">
      <t>ジュチュウシャ</t>
    </rPh>
    <rPh sb="18" eb="21">
      <t>ケンセツギョウ</t>
    </rPh>
    <rPh sb="21" eb="22">
      <t>ホウ</t>
    </rPh>
    <rPh sb="23" eb="25">
      <t>キテイ</t>
    </rPh>
    <rPh sb="27" eb="29">
      <t>カキ</t>
    </rPh>
    <rPh sb="30" eb="32">
      <t>ケンセツ</t>
    </rPh>
    <rPh sb="32" eb="34">
      <t>コウジ</t>
    </rPh>
    <rPh sb="34" eb="36">
      <t>フンソウ</t>
    </rPh>
    <rPh sb="36" eb="38">
      <t>シンサ</t>
    </rPh>
    <phoneticPr fontId="3"/>
  </si>
  <si>
    <t>会の仲裁に付し、その仲裁判断に服する。</t>
    <rPh sb="2" eb="4">
      <t>チュウサイ</t>
    </rPh>
    <rPh sb="5" eb="6">
      <t>フ</t>
    </rPh>
    <rPh sb="10" eb="12">
      <t>チュウサイ</t>
    </rPh>
    <rPh sb="12" eb="14">
      <t>ハンダン</t>
    </rPh>
    <rPh sb="15" eb="16">
      <t>フク</t>
    </rPh>
    <phoneticPr fontId="3"/>
  </si>
  <si>
    <t>(昭和39年西都市条例第４号)第２条の規定による西都市議会の議決を得たときは、当該議決</t>
    <rPh sb="1" eb="3">
      <t>ショウワ</t>
    </rPh>
    <rPh sb="5" eb="6">
      <t>ネン</t>
    </rPh>
    <rPh sb="6" eb="8">
      <t>サイト</t>
    </rPh>
    <rPh sb="8" eb="9">
      <t>シ</t>
    </rPh>
    <rPh sb="9" eb="11">
      <t>ジョウレイ</t>
    </rPh>
    <rPh sb="11" eb="12">
      <t>ダイ</t>
    </rPh>
    <rPh sb="13" eb="14">
      <t>ゴウ</t>
    </rPh>
    <rPh sb="15" eb="16">
      <t>ダイ</t>
    </rPh>
    <rPh sb="17" eb="18">
      <t>ジョウ</t>
    </rPh>
    <rPh sb="19" eb="21">
      <t>キテイ</t>
    </rPh>
    <rPh sb="24" eb="27">
      <t>サイトシ</t>
    </rPh>
    <rPh sb="27" eb="29">
      <t>ギカイ</t>
    </rPh>
    <rPh sb="30" eb="32">
      <t>ギケツ</t>
    </rPh>
    <rPh sb="33" eb="34">
      <t>エ</t>
    </rPh>
    <rPh sb="39" eb="41">
      <t>トウガイ</t>
    </rPh>
    <rPh sb="41" eb="43">
      <t>ギケツ</t>
    </rPh>
    <phoneticPr fontId="3"/>
  </si>
  <si>
    <t>金　　額</t>
    <rPh sb="0" eb="1">
      <t>キン</t>
    </rPh>
    <rPh sb="3" eb="4">
      <t>ガク</t>
    </rPh>
    <phoneticPr fontId="3"/>
  </si>
  <si>
    <t>変更工程表</t>
    <rPh sb="0" eb="2">
      <t>ヘンコウ</t>
    </rPh>
    <rPh sb="2" eb="3">
      <t>コウ</t>
    </rPh>
    <rPh sb="3" eb="4">
      <t>ホド</t>
    </rPh>
    <rPh sb="4" eb="5">
      <t>ヒョウ</t>
    </rPh>
    <phoneticPr fontId="3"/>
  </si>
  <si>
    <t>上記工事の変更工程計画表を別紙のとおり提出します。</t>
    <rPh sb="0" eb="2">
      <t>ジョウキ</t>
    </rPh>
    <rPh sb="2" eb="4">
      <t>コウジ</t>
    </rPh>
    <rPh sb="5" eb="7">
      <t>ヘンコウ</t>
    </rPh>
    <rPh sb="7" eb="9">
      <t>コウテイ</t>
    </rPh>
    <rPh sb="9" eb="11">
      <t>ケイカク</t>
    </rPh>
    <rPh sb="11" eb="12">
      <t>ヒョウ</t>
    </rPh>
    <rPh sb="13" eb="15">
      <t>ベッシ</t>
    </rPh>
    <rPh sb="19" eb="21">
      <t>テイシュツ</t>
    </rPh>
    <phoneticPr fontId="3"/>
  </si>
  <si>
    <t>変更計画工程表</t>
    <rPh sb="0" eb="2">
      <t>ヘンコウ</t>
    </rPh>
    <rPh sb="2" eb="3">
      <t>ケイ</t>
    </rPh>
    <rPh sb="3" eb="4">
      <t>ガ</t>
    </rPh>
    <rPh sb="4" eb="5">
      <t>コウ</t>
    </rPh>
    <rPh sb="5" eb="6">
      <t>ホド</t>
    </rPh>
    <rPh sb="6" eb="7">
      <t>ヒョウ</t>
    </rPh>
    <phoneticPr fontId="3"/>
  </si>
  <si>
    <t>計画工程表</t>
    <rPh sb="0" eb="1">
      <t>ケイ</t>
    </rPh>
    <rPh sb="1" eb="2">
      <t>ガ</t>
    </rPh>
    <rPh sb="2" eb="3">
      <t>コウ</t>
    </rPh>
    <rPh sb="3" eb="4">
      <t>ホド</t>
    </rPh>
    <rPh sb="4" eb="5">
      <t>ヒョウ</t>
    </rPh>
    <phoneticPr fontId="3"/>
  </si>
  <si>
    <t>上記工事の計画工程表を別紙のとおり提出します。</t>
    <rPh sb="0" eb="2">
      <t>ジョウキ</t>
    </rPh>
    <rPh sb="2" eb="4">
      <t>コウジ</t>
    </rPh>
    <rPh sb="5" eb="7">
      <t>ケイカク</t>
    </rPh>
    <rPh sb="9" eb="10">
      <t>ヒョウ</t>
    </rPh>
    <rPh sb="11" eb="13">
      <t>ベッシ</t>
    </rPh>
    <rPh sb="17" eb="19">
      <t>テイシュツ</t>
    </rPh>
    <phoneticPr fontId="3"/>
  </si>
  <si>
    <t>工事請負代金額
(当初)</t>
    <rPh sb="0" eb="2">
      <t>コウジ</t>
    </rPh>
    <rPh sb="2" eb="4">
      <t>ウケオイ</t>
    </rPh>
    <rPh sb="4" eb="6">
      <t>ダイキン</t>
    </rPh>
    <rPh sb="6" eb="7">
      <t>ガク</t>
    </rPh>
    <rPh sb="9" eb="11">
      <t>トウショ</t>
    </rPh>
    <phoneticPr fontId="40"/>
  </si>
  <si>
    <t>工事請負代金額
(変更後)</t>
    <rPh sb="0" eb="2">
      <t>コウジ</t>
    </rPh>
    <rPh sb="2" eb="4">
      <t>ウケオイ</t>
    </rPh>
    <rPh sb="4" eb="6">
      <t>ダイキン</t>
    </rPh>
    <rPh sb="6" eb="7">
      <t>ガク</t>
    </rPh>
    <rPh sb="9" eb="11">
      <t>ヘンコウ</t>
    </rPh>
    <rPh sb="11" eb="12">
      <t>ゴ</t>
    </rPh>
    <phoneticPr fontId="40"/>
  </si>
  <si>
    <t>　なお、現場代理人及び専任の主任(監理)技術者は、建設業法第７条第２号又は第15条</t>
    <rPh sb="4" eb="6">
      <t>ゲンバ</t>
    </rPh>
    <rPh sb="6" eb="9">
      <t>ダイリニン</t>
    </rPh>
    <rPh sb="9" eb="10">
      <t>オヨ</t>
    </rPh>
    <rPh sb="11" eb="13">
      <t>センニン</t>
    </rPh>
    <rPh sb="14" eb="16">
      <t>シュニン</t>
    </rPh>
    <rPh sb="17" eb="19">
      <t>カンリ</t>
    </rPh>
    <rPh sb="20" eb="23">
      <t>ギジュツシャ</t>
    </rPh>
    <rPh sb="25" eb="28">
      <t>ケンセツギョウ</t>
    </rPh>
    <rPh sb="28" eb="29">
      <t>ホウ</t>
    </rPh>
    <rPh sb="29" eb="30">
      <t>ダイ</t>
    </rPh>
    <rPh sb="31" eb="32">
      <t>ジョウ</t>
    </rPh>
    <rPh sb="32" eb="33">
      <t>ダイ</t>
    </rPh>
    <rPh sb="34" eb="35">
      <t>ゴウ</t>
    </rPh>
    <rPh sb="35" eb="36">
      <t>マタ</t>
    </rPh>
    <rPh sb="37" eb="38">
      <t>ダイ</t>
    </rPh>
    <rPh sb="40" eb="41">
      <t>ジョウ</t>
    </rPh>
    <phoneticPr fontId="3"/>
  </si>
  <si>
    <t>←商号又は名称のみ記入すること。代表者名等は記入しないこと。</t>
    <rPh sb="1" eb="3">
      <t>ショウゴウ</t>
    </rPh>
    <rPh sb="3" eb="4">
      <t>マタ</t>
    </rPh>
    <rPh sb="5" eb="7">
      <t>メイショウ</t>
    </rPh>
    <rPh sb="9" eb="11">
      <t>キニュウ</t>
    </rPh>
    <rPh sb="16" eb="19">
      <t>ダイヒョウシャ</t>
    </rPh>
    <rPh sb="19" eb="20">
      <t>メイ</t>
    </rPh>
    <rPh sb="20" eb="21">
      <t>トウ</t>
    </rPh>
    <rPh sb="22" eb="24">
      <t>キニュウ</t>
    </rPh>
    <phoneticPr fontId="3"/>
  </si>
  <si>
    <t>←役職等がある場合は氏名の前に役職を記入すること。</t>
    <rPh sb="1" eb="3">
      <t>ヤクショク</t>
    </rPh>
    <rPh sb="3" eb="4">
      <t>トウ</t>
    </rPh>
    <rPh sb="7" eb="9">
      <t>バアイ</t>
    </rPh>
    <rPh sb="10" eb="12">
      <t>シメイ</t>
    </rPh>
    <rPh sb="13" eb="14">
      <t>マエ</t>
    </rPh>
    <rPh sb="15" eb="17">
      <t>ヤクショク</t>
    </rPh>
    <rPh sb="18" eb="20">
      <t>キニュウ</t>
    </rPh>
    <phoneticPr fontId="3"/>
  </si>
  <si>
    <t>←解体工事に要する費用等が無い場合は”別紙のとおり”の文言を”該当なし”と入力すること</t>
    <rPh sb="1" eb="3">
      <t>カイタイ</t>
    </rPh>
    <rPh sb="3" eb="5">
      <t>コウジ</t>
    </rPh>
    <rPh sb="6" eb="7">
      <t>ヨウ</t>
    </rPh>
    <rPh sb="9" eb="11">
      <t>ヒヨウ</t>
    </rPh>
    <rPh sb="11" eb="12">
      <t>トウ</t>
    </rPh>
    <rPh sb="13" eb="14">
      <t>ナ</t>
    </rPh>
    <rPh sb="15" eb="17">
      <t>バアイ</t>
    </rPh>
    <rPh sb="19" eb="21">
      <t>ベッシ</t>
    </rPh>
    <rPh sb="27" eb="29">
      <t>モンゴン</t>
    </rPh>
    <rPh sb="31" eb="33">
      <t>ガイトウ</t>
    </rPh>
    <rPh sb="37" eb="39">
      <t>ニュウリョク</t>
    </rPh>
    <phoneticPr fontId="3"/>
  </si>
  <si>
    <t>拾</t>
    <rPh sb="0" eb="1">
      <t>ジュウ</t>
    </rPh>
    <phoneticPr fontId="3"/>
  </si>
  <si>
    <t>←契約日以降14日以内の日付を記入すること。</t>
    <rPh sb="1" eb="3">
      <t>ケイヤク</t>
    </rPh>
    <rPh sb="3" eb="4">
      <t>ビ</t>
    </rPh>
    <rPh sb="4" eb="6">
      <t>イコウ</t>
    </rPh>
    <rPh sb="8" eb="11">
      <t>カイナイ</t>
    </rPh>
    <rPh sb="12" eb="14">
      <t>ヒヅケ</t>
    </rPh>
    <rPh sb="13" eb="14">
      <t>ヅ</t>
    </rPh>
    <rPh sb="15" eb="17">
      <t>キニュウ</t>
    </rPh>
    <phoneticPr fontId="3"/>
  </si>
  <si>
    <t>←専門技術者の必要な工事の場合のみ記入すること。</t>
    <rPh sb="1" eb="3">
      <t>センモン</t>
    </rPh>
    <rPh sb="3" eb="5">
      <t>ギジュツ</t>
    </rPh>
    <rPh sb="5" eb="6">
      <t>シャ</t>
    </rPh>
    <rPh sb="7" eb="9">
      <t>ヒツヨウ</t>
    </rPh>
    <rPh sb="10" eb="12">
      <t>コウジ</t>
    </rPh>
    <rPh sb="13" eb="15">
      <t>バアイ</t>
    </rPh>
    <rPh sb="17" eb="19">
      <t>キニュウ</t>
    </rPh>
    <phoneticPr fontId="3"/>
  </si>
  <si>
    <t>←営業所の専任技術者以外の者を記入すること。</t>
    <rPh sb="1" eb="4">
      <t>エイギョウショ</t>
    </rPh>
    <rPh sb="5" eb="7">
      <t>センニン</t>
    </rPh>
    <rPh sb="7" eb="10">
      <t>ギジュツシャ</t>
    </rPh>
    <rPh sb="10" eb="12">
      <t>イガイ</t>
    </rPh>
    <rPh sb="13" eb="14">
      <t>モノ</t>
    </rPh>
    <rPh sb="15" eb="17">
      <t>キニュウ</t>
    </rPh>
    <phoneticPr fontId="3"/>
  </si>
  <si>
    <t>←工事着手日を記入すること。</t>
    <rPh sb="1" eb="3">
      <t>コウジ</t>
    </rPh>
    <rPh sb="3" eb="5">
      <t>チャクシュ</t>
    </rPh>
    <rPh sb="5" eb="6">
      <t>ビ</t>
    </rPh>
    <rPh sb="7" eb="9">
      <t>キニュウ</t>
    </rPh>
    <phoneticPr fontId="3"/>
  </si>
  <si>
    <t>　上記のとおり、現場代理人等を選任したので通知します。</t>
    <rPh sb="1" eb="3">
      <t>ジョウキ</t>
    </rPh>
    <rPh sb="8" eb="10">
      <t>ゲンバ</t>
    </rPh>
    <rPh sb="10" eb="13">
      <t>ダイリニン</t>
    </rPh>
    <rPh sb="13" eb="14">
      <t>トウ</t>
    </rPh>
    <rPh sb="15" eb="17">
      <t>センニン</t>
    </rPh>
    <rPh sb="21" eb="23">
      <t>ツウチ</t>
    </rPh>
    <phoneticPr fontId="3"/>
  </si>
  <si>
    <t>←資材の再資源化等に関する事項について変更が無い場合は”別紙のとおり”の文言を”該当なし”と記入すること</t>
    <rPh sb="1" eb="3">
      <t>シザイ</t>
    </rPh>
    <rPh sb="4" eb="8">
      <t>サイシゲンカ</t>
    </rPh>
    <rPh sb="8" eb="9">
      <t>トウ</t>
    </rPh>
    <rPh sb="10" eb="11">
      <t>カン</t>
    </rPh>
    <rPh sb="13" eb="15">
      <t>ジコウ</t>
    </rPh>
    <rPh sb="19" eb="21">
      <t>ヘンコウ</t>
    </rPh>
    <rPh sb="22" eb="23">
      <t>ナ</t>
    </rPh>
    <rPh sb="24" eb="26">
      <t>バアイ</t>
    </rPh>
    <rPh sb="28" eb="30">
      <t>ベッシ</t>
    </rPh>
    <rPh sb="36" eb="38">
      <t>モンゴン</t>
    </rPh>
    <rPh sb="40" eb="42">
      <t>ガイトウ</t>
    </rPh>
    <rPh sb="46" eb="48">
      <t>キニュウ</t>
    </rPh>
    <phoneticPr fontId="3"/>
  </si>
  <si>
    <t>　上記のとおり、現場代理人等を変更したので通知します。</t>
    <rPh sb="1" eb="3">
      <t>ジョウキ</t>
    </rPh>
    <rPh sb="8" eb="10">
      <t>ゲンバ</t>
    </rPh>
    <rPh sb="10" eb="13">
      <t>ダイリニン</t>
    </rPh>
    <rPh sb="13" eb="14">
      <t>トウ</t>
    </rPh>
    <rPh sb="15" eb="17">
      <t>ヘンコウ</t>
    </rPh>
    <rPh sb="21" eb="23">
      <t>ツウチ</t>
    </rPh>
    <phoneticPr fontId="3"/>
  </si>
  <si>
    <t>契約保証金免除申請書</t>
    <rPh sb="0" eb="2">
      <t>ケイヤク</t>
    </rPh>
    <rPh sb="2" eb="5">
      <t>ホショウキン</t>
    </rPh>
    <rPh sb="5" eb="7">
      <t>メンジョ</t>
    </rPh>
    <rPh sb="7" eb="9">
      <t>シンセイ</t>
    </rPh>
    <rPh sb="9" eb="10">
      <t>ショ</t>
    </rPh>
    <phoneticPr fontId="40"/>
  </si>
  <si>
    <t>住所</t>
    <rPh sb="0" eb="2">
      <t>ジュウショ</t>
    </rPh>
    <phoneticPr fontId="40"/>
  </si>
  <si>
    <t>(理由)</t>
    <rPh sb="1" eb="3">
      <t>リユウ</t>
    </rPh>
    <phoneticPr fontId="40"/>
  </si>
  <si>
    <t>(過去２年間の間に市及び国(公社公団を含む)又は他の地方公共団体とその種類及び</t>
    <rPh sb="1" eb="3">
      <t>カコ</t>
    </rPh>
    <rPh sb="4" eb="6">
      <t>ネンカン</t>
    </rPh>
    <rPh sb="7" eb="8">
      <t>アイダ</t>
    </rPh>
    <rPh sb="9" eb="10">
      <t>シ</t>
    </rPh>
    <rPh sb="10" eb="11">
      <t>オヨ</t>
    </rPh>
    <rPh sb="12" eb="13">
      <t>クニ</t>
    </rPh>
    <rPh sb="14" eb="16">
      <t>コウシャ</t>
    </rPh>
    <rPh sb="16" eb="18">
      <t>コウダン</t>
    </rPh>
    <rPh sb="19" eb="20">
      <t>フク</t>
    </rPh>
    <rPh sb="22" eb="23">
      <t>マタ</t>
    </rPh>
    <rPh sb="24" eb="25">
      <t>タ</t>
    </rPh>
    <rPh sb="26" eb="28">
      <t>チホウ</t>
    </rPh>
    <rPh sb="28" eb="30">
      <t>コウキョウ</t>
    </rPh>
    <rPh sb="30" eb="32">
      <t>ダンタイ</t>
    </rPh>
    <rPh sb="35" eb="37">
      <t>シュルイ</t>
    </rPh>
    <rPh sb="37" eb="38">
      <t>オヨ</t>
    </rPh>
    <phoneticPr fontId="40"/>
  </si>
  <si>
    <t>規模をほぼ同じくする契約を数回にわたって締結し、かつ、誠実に履行したため。)</t>
    <rPh sb="0" eb="2">
      <t>キボ</t>
    </rPh>
    <rPh sb="5" eb="6">
      <t>オナ</t>
    </rPh>
    <rPh sb="10" eb="12">
      <t>ケイヤク</t>
    </rPh>
    <rPh sb="13" eb="15">
      <t>スウカイ</t>
    </rPh>
    <rPh sb="20" eb="22">
      <t>テイケツ</t>
    </rPh>
    <rPh sb="27" eb="29">
      <t>セイジツ</t>
    </rPh>
    <rPh sb="30" eb="32">
      <t>リコウ</t>
    </rPh>
    <phoneticPr fontId="40"/>
  </si>
  <si>
    <t>契約の相手方</t>
    <rPh sb="0" eb="2">
      <t>ケイヤク</t>
    </rPh>
    <rPh sb="3" eb="6">
      <t>アイテガタ</t>
    </rPh>
    <phoneticPr fontId="40"/>
  </si>
  <si>
    <t>契約金額</t>
    <rPh sb="0" eb="2">
      <t>ケイヤク</t>
    </rPh>
    <rPh sb="2" eb="4">
      <t>キンガク</t>
    </rPh>
    <phoneticPr fontId="40"/>
  </si>
  <si>
    <t>工　期</t>
    <rPh sb="0" eb="1">
      <t>コウ</t>
    </rPh>
    <rPh sb="2" eb="3">
      <t>キ</t>
    </rPh>
    <phoneticPr fontId="40"/>
  </si>
  <si>
    <t>備考</t>
    <rPh sb="0" eb="2">
      <t>ビコウ</t>
    </rPh>
    <phoneticPr fontId="40"/>
  </si>
  <si>
    <t>～</t>
    <phoneticPr fontId="40"/>
  </si>
  <si>
    <t>※契約書の写しを添付すること。</t>
    <rPh sb="1" eb="4">
      <t>ケイヤクショ</t>
    </rPh>
    <rPh sb="5" eb="6">
      <t>ウツ</t>
    </rPh>
    <rPh sb="8" eb="10">
      <t>テンプ</t>
    </rPh>
    <phoneticPr fontId="40"/>
  </si>
  <si>
    <t>契約案件名</t>
    <rPh sb="0" eb="2">
      <t>ケイヤク</t>
    </rPh>
    <rPh sb="2" eb="4">
      <t>アンケン</t>
    </rPh>
    <rPh sb="4" eb="5">
      <t>メイ</t>
    </rPh>
    <phoneticPr fontId="40"/>
  </si>
  <si>
    <t>・西都市財務規則第101条第4項による契約保証金の免除</t>
    <rPh sb="1" eb="4">
      <t>サイトシ</t>
    </rPh>
    <rPh sb="4" eb="6">
      <t>ザイム</t>
    </rPh>
    <rPh sb="6" eb="8">
      <t>キソク</t>
    </rPh>
    <rPh sb="8" eb="9">
      <t>ダイ</t>
    </rPh>
    <rPh sb="12" eb="13">
      <t>ジョウ</t>
    </rPh>
    <rPh sb="13" eb="14">
      <t>ダイ</t>
    </rPh>
    <rPh sb="15" eb="16">
      <t>コウ</t>
    </rPh>
    <rPh sb="19" eb="21">
      <t>ケイヤク</t>
    </rPh>
    <rPh sb="21" eb="24">
      <t>ホショウキン</t>
    </rPh>
    <rPh sb="25" eb="27">
      <t>メンジョ</t>
    </rPh>
    <phoneticPr fontId="40"/>
  </si>
  <si>
    <t>消費税を納める義務が免除された事業者でない。）となる予定であるので、その旨届出</t>
    <phoneticPr fontId="3"/>
  </si>
  <si>
    <t>します。</t>
    <phoneticPr fontId="3"/>
  </si>
  <si>
    <t>　下記の期間については、消費税法第９条第１項本文の規定により消費税を納める義務</t>
    <rPh sb="1" eb="3">
      <t>カキ</t>
    </rPh>
    <rPh sb="4" eb="6">
      <t>キカン</t>
    </rPh>
    <rPh sb="12" eb="15">
      <t>ショウヒゼイ</t>
    </rPh>
    <rPh sb="15" eb="16">
      <t>ホウ</t>
    </rPh>
    <rPh sb="16" eb="17">
      <t>ダイ</t>
    </rPh>
    <rPh sb="18" eb="19">
      <t>ジョウ</t>
    </rPh>
    <rPh sb="19" eb="20">
      <t>ダイ</t>
    </rPh>
    <rPh sb="21" eb="22">
      <t>コウ</t>
    </rPh>
    <rPh sb="22" eb="24">
      <t>ホンブン</t>
    </rPh>
    <rPh sb="25" eb="27">
      <t>キテイ</t>
    </rPh>
    <rPh sb="30" eb="33">
      <t>ショウヒゼイ</t>
    </rPh>
    <rPh sb="34" eb="35">
      <t>オサ</t>
    </rPh>
    <rPh sb="37" eb="39">
      <t>ギム</t>
    </rPh>
    <phoneticPr fontId="3"/>
  </si>
  <si>
    <t>が免除される事業者となる予定であるので、その旨届出します。</t>
    <rPh sb="6" eb="9">
      <t>ジギョウシャ</t>
    </rPh>
    <phoneticPr fontId="3"/>
  </si>
  <si>
    <t>議 決 日</t>
    <rPh sb="0" eb="1">
      <t>ギ</t>
    </rPh>
    <rPh sb="2" eb="3">
      <t>ケッ</t>
    </rPh>
    <rPh sb="4" eb="5">
      <t>ビ</t>
    </rPh>
    <phoneticPr fontId="3"/>
  </si>
  <si>
    <t>仮契約日</t>
    <rPh sb="0" eb="3">
      <t>カリケイヤク</t>
    </rPh>
    <rPh sb="3" eb="4">
      <t>ヒ</t>
    </rPh>
    <phoneticPr fontId="3"/>
  </si>
  <si>
    <t>　第２号に規定する、営業所ごとに置く専任の技術者ではありません。</t>
    <rPh sb="1" eb="2">
      <t>ダイ</t>
    </rPh>
    <rPh sb="3" eb="4">
      <t>ゴウ</t>
    </rPh>
    <rPh sb="5" eb="7">
      <t>キテイ</t>
    </rPh>
    <rPh sb="10" eb="13">
      <t>エイギョウショ</t>
    </rPh>
    <rPh sb="16" eb="17">
      <t>オ</t>
    </rPh>
    <rPh sb="18" eb="20">
      <t>センニン</t>
    </rPh>
    <rPh sb="21" eb="23">
      <t>ギジュツ</t>
    </rPh>
    <rPh sb="23" eb="24">
      <t>シャ</t>
    </rPh>
    <phoneticPr fontId="3"/>
  </si>
  <si>
    <t>建築物の解体</t>
    <rPh sb="0" eb="3">
      <t>ケンチクブツ</t>
    </rPh>
    <rPh sb="4" eb="6">
      <t>カイタイ</t>
    </rPh>
    <phoneticPr fontId="3"/>
  </si>
  <si>
    <t>建築物の新築・増築</t>
    <rPh sb="0" eb="3">
      <t>ケンチクブツ</t>
    </rPh>
    <rPh sb="4" eb="6">
      <t>シンチク</t>
    </rPh>
    <rPh sb="7" eb="9">
      <t>ゾウチク</t>
    </rPh>
    <phoneticPr fontId="3"/>
  </si>
  <si>
    <t>建築物の修繕・模様替え（リフォームなど）</t>
    <rPh sb="0" eb="3">
      <t>ケンチクブツ</t>
    </rPh>
    <rPh sb="4" eb="6">
      <t>シュウゼン</t>
    </rPh>
    <rPh sb="7" eb="10">
      <t>モヨウガ</t>
    </rPh>
    <phoneticPr fontId="3"/>
  </si>
  <si>
    <t>その他の工作物に関する工事（土木工事など）</t>
    <rPh sb="2" eb="3">
      <t>タ</t>
    </rPh>
    <rPh sb="4" eb="6">
      <t>コウサク</t>
    </rPh>
    <rPh sb="6" eb="7">
      <t>ブツ</t>
    </rPh>
    <rPh sb="8" eb="9">
      <t>カン</t>
    </rPh>
    <rPh sb="11" eb="13">
      <t>コウジ</t>
    </rPh>
    <rPh sb="14" eb="16">
      <t>ドボク</t>
    </rPh>
    <rPh sb="16" eb="18">
      <t>コウジ</t>
    </rPh>
    <phoneticPr fontId="3"/>
  </si>
  <si>
    <t>延床面積　80㎡以上</t>
    <rPh sb="0" eb="2">
      <t>ノベユカ</t>
    </rPh>
    <rPh sb="2" eb="4">
      <t>メンセキ</t>
    </rPh>
    <rPh sb="8" eb="10">
      <t>イジョウ</t>
    </rPh>
    <phoneticPr fontId="3"/>
  </si>
  <si>
    <t>延床面積　500㎡以上</t>
    <rPh sb="0" eb="2">
      <t>ノベユカ</t>
    </rPh>
    <rPh sb="2" eb="4">
      <t>メンセキ</t>
    </rPh>
    <rPh sb="9" eb="11">
      <t>イジョウ</t>
    </rPh>
    <phoneticPr fontId="3"/>
  </si>
  <si>
    <t>工事金額　1億円以上</t>
    <rPh sb="0" eb="2">
      <t>コウジ</t>
    </rPh>
    <rPh sb="2" eb="4">
      <t>キンガク</t>
    </rPh>
    <rPh sb="6" eb="8">
      <t>オクエン</t>
    </rPh>
    <rPh sb="8" eb="10">
      <t>イジョウ</t>
    </rPh>
    <phoneticPr fontId="3"/>
  </si>
  <si>
    <t>工事金額　500万円以上</t>
    <rPh sb="0" eb="2">
      <t>コウジ</t>
    </rPh>
    <rPh sb="2" eb="4">
      <t>キンガク</t>
    </rPh>
    <rPh sb="8" eb="10">
      <t>マンエン</t>
    </rPh>
    <rPh sb="10" eb="12">
      <t>イジョウ</t>
    </rPh>
    <phoneticPr fontId="3"/>
  </si>
  <si>
    <t>※契約書表紙「解体工事に要する費用等」が「該当なし」の場合は添付不要</t>
    <rPh sb="1" eb="4">
      <t>ケイヤクショ</t>
    </rPh>
    <rPh sb="4" eb="6">
      <t>ヒョウシ</t>
    </rPh>
    <rPh sb="21" eb="23">
      <t>ガイトウ</t>
    </rPh>
    <rPh sb="27" eb="29">
      <t>バアイ</t>
    </rPh>
    <rPh sb="30" eb="32">
      <t>テンプ</t>
    </rPh>
    <rPh sb="32" eb="34">
      <t>フヨウ</t>
    </rPh>
    <phoneticPr fontId="3"/>
  </si>
  <si>
    <t>「別紙のとおり」の場合は必要事項を記入し、契約書に添付すること</t>
    <rPh sb="1" eb="3">
      <t>ベッシ</t>
    </rPh>
    <rPh sb="9" eb="11">
      <t>バアイ</t>
    </rPh>
    <rPh sb="12" eb="14">
      <t>ヒツヨウ</t>
    </rPh>
    <rPh sb="14" eb="16">
      <t>ジコウ</t>
    </rPh>
    <rPh sb="17" eb="19">
      <t>キニュウ</t>
    </rPh>
    <rPh sb="21" eb="24">
      <t>ケイヤクショ</t>
    </rPh>
    <rPh sb="25" eb="27">
      <t>テンプ</t>
    </rPh>
    <phoneticPr fontId="3"/>
  </si>
  <si>
    <t>←免税事業者の場合消費税額は記入しないこと。</t>
    <rPh sb="1" eb="3">
      <t>メンゼイ</t>
    </rPh>
    <rPh sb="3" eb="6">
      <t>ジギョウシャ</t>
    </rPh>
    <rPh sb="7" eb="9">
      <t>バアイ</t>
    </rPh>
    <rPh sb="9" eb="12">
      <t>ショウヒゼイ</t>
    </rPh>
    <rPh sb="12" eb="13">
      <t>ガク</t>
    </rPh>
    <rPh sb="14" eb="16">
      <t>キニュウ</t>
    </rPh>
    <phoneticPr fontId="3"/>
  </si>
  <si>
    <t>ただし、</t>
    <phoneticPr fontId="3"/>
  </si>
  <si>
    <t>上記工事に該当していても、再資源化廃材が出ない場合は</t>
    <rPh sb="0" eb="2">
      <t>ジョウキ</t>
    </rPh>
    <rPh sb="2" eb="4">
      <t>コウジ</t>
    </rPh>
    <rPh sb="5" eb="7">
      <t>ガイトウ</t>
    </rPh>
    <rPh sb="13" eb="16">
      <t>サイシゲン</t>
    </rPh>
    <rPh sb="16" eb="17">
      <t>カ</t>
    </rPh>
    <rPh sb="17" eb="19">
      <t>ハイザイ</t>
    </rPh>
    <rPh sb="20" eb="21">
      <t>デ</t>
    </rPh>
    <rPh sb="23" eb="25">
      <t>バアイ</t>
    </rPh>
    <phoneticPr fontId="3"/>
  </si>
  <si>
    <t>該当なしと記入し、契約書に添付すること</t>
    <rPh sb="0" eb="2">
      <t>ガイトウ</t>
    </rPh>
    <rPh sb="5" eb="7">
      <t>キニュウ</t>
    </rPh>
    <rPh sb="9" eb="12">
      <t>ケイヤクショ</t>
    </rPh>
    <rPh sb="13" eb="15">
      <t>テンプ</t>
    </rPh>
    <phoneticPr fontId="3"/>
  </si>
  <si>
    <t>←</t>
    <phoneticPr fontId="3"/>
  </si>
  <si>
    <t>主任、監理のうち不要なものについては削除</t>
    <rPh sb="0" eb="2">
      <t>シュニン</t>
    </rPh>
    <rPh sb="3" eb="5">
      <t>カンリ</t>
    </rPh>
    <rPh sb="8" eb="10">
      <t>フヨウ</t>
    </rPh>
    <rPh sb="18" eb="20">
      <t>サクジョ</t>
    </rPh>
    <phoneticPr fontId="3"/>
  </si>
  <si>
    <t>←現金又は西日本建設業保証（株）、銀行、有価証券等にて契約保証金を納付する場合は”要”に○を金額を記入すること。それ以外は”不要”に○をし、金額は記入しないこと。</t>
    <rPh sb="1" eb="3">
      <t>ゲンキン</t>
    </rPh>
    <rPh sb="3" eb="4">
      <t>マタ</t>
    </rPh>
    <rPh sb="5" eb="6">
      <t>ニシ</t>
    </rPh>
    <rPh sb="6" eb="8">
      <t>ニホン</t>
    </rPh>
    <rPh sb="8" eb="10">
      <t>ケンセツ</t>
    </rPh>
    <rPh sb="10" eb="11">
      <t>ギョウ</t>
    </rPh>
    <rPh sb="11" eb="13">
      <t>ホショウ</t>
    </rPh>
    <rPh sb="13" eb="16">
      <t>カ</t>
    </rPh>
    <rPh sb="27" eb="29">
      <t>ケイヤク</t>
    </rPh>
    <rPh sb="29" eb="32">
      <t>ホショウキン</t>
    </rPh>
    <rPh sb="33" eb="35">
      <t>ノウフ</t>
    </rPh>
    <rPh sb="37" eb="39">
      <t>バアイ</t>
    </rPh>
    <rPh sb="41" eb="42">
      <t>ヨウ</t>
    </rPh>
    <rPh sb="46" eb="48">
      <t>キンガク</t>
    </rPh>
    <rPh sb="49" eb="51">
      <t>キニュウ</t>
    </rPh>
    <rPh sb="58" eb="60">
      <t>イガイ</t>
    </rPh>
    <rPh sb="62" eb="64">
      <t>フヨウ</t>
    </rPh>
    <rPh sb="70" eb="72">
      <t>キンガク</t>
    </rPh>
    <rPh sb="73" eb="75">
      <t>キニュウ</t>
    </rPh>
    <phoneticPr fontId="3"/>
  </si>
  <si>
    <t>令和</t>
    <rPh sb="0" eb="2">
      <t>レイワ</t>
    </rPh>
    <phoneticPr fontId="3"/>
  </si>
  <si>
    <t>　　年　　月　　日</t>
    <phoneticPr fontId="3"/>
  </si>
  <si>
    <t>(約款第60条関係)</t>
    <rPh sb="1" eb="3">
      <t>ヤッカン</t>
    </rPh>
    <rPh sb="3" eb="4">
      <t>ダイ</t>
    </rPh>
    <rPh sb="6" eb="7">
      <t>ジョウ</t>
    </rPh>
    <rPh sb="7" eb="9">
      <t>カンケイ</t>
    </rPh>
    <phoneticPr fontId="3"/>
  </si>
  <si>
    <t>西都市聖陵町二丁目１番地</t>
    <rPh sb="0" eb="3">
      <t>サイトシ</t>
    </rPh>
    <rPh sb="3" eb="6">
      <t>セイリョウチョウ</t>
    </rPh>
    <rPh sb="6" eb="7">
      <t>ニ</t>
    </rPh>
    <rPh sb="7" eb="9">
      <t>チョウメ</t>
    </rPh>
    <rPh sb="10" eb="12">
      <t>バンチ</t>
    </rPh>
    <phoneticPr fontId="3"/>
  </si>
  <si>
    <t>令和</t>
    <rPh sb="0" eb="2">
      <t>レイワ</t>
    </rPh>
    <phoneticPr fontId="3"/>
  </si>
  <si>
    <t>西都市聖陵町二丁目１番地</t>
    <rPh sb="0" eb="6">
      <t>サイトシセイリョウチョウ</t>
    </rPh>
    <rPh sb="6" eb="7">
      <t>ニ</t>
    </rPh>
    <rPh sb="7" eb="9">
      <t>チョウメ</t>
    </rPh>
    <rPh sb="10" eb="12">
      <t>バンチ</t>
    </rPh>
    <phoneticPr fontId="3"/>
  </si>
  <si>
    <t>令和</t>
    <rPh sb="0" eb="2">
      <t>レイワ</t>
    </rPh>
    <phoneticPr fontId="3"/>
  </si>
  <si>
    <t>昭和</t>
  </si>
  <si>
    <t>※生年月日等の元号についてはプルダウンから選択してください。</t>
    <rPh sb="1" eb="5">
      <t>セイネンガッピ</t>
    </rPh>
    <rPh sb="5" eb="6">
      <t>トウ</t>
    </rPh>
    <rPh sb="7" eb="9">
      <t>ゲンゴウ</t>
    </rPh>
    <rPh sb="21" eb="23">
      <t>センタク</t>
    </rPh>
    <phoneticPr fontId="3"/>
  </si>
  <si>
    <t>受注者所在地</t>
    <rPh sb="0" eb="3">
      <t>ジュチュウシャ</t>
    </rPh>
    <rPh sb="3" eb="6">
      <t>ショザイチ</t>
    </rPh>
    <phoneticPr fontId="3"/>
  </si>
  <si>
    <t>受注者代表者職氏名</t>
    <rPh sb="0" eb="3">
      <t>ジュチュウシャ</t>
    </rPh>
    <rPh sb="3" eb="6">
      <t>ダイヒョウシャ</t>
    </rPh>
    <rPh sb="6" eb="9">
      <t>ショクシメイ</t>
    </rPh>
    <phoneticPr fontId="3"/>
  </si>
  <si>
    <t>受注者商号または名称</t>
    <rPh sb="0" eb="3">
      <t>ジュチュウシャ</t>
    </rPh>
    <rPh sb="3" eb="5">
      <t>ショウゴウ</t>
    </rPh>
    <rPh sb="8" eb="10">
      <t>メイショウ</t>
    </rPh>
    <phoneticPr fontId="3"/>
  </si>
  <si>
    <t>工事場所</t>
    <rPh sb="0" eb="4">
      <t>コウジバショ</t>
    </rPh>
    <phoneticPr fontId="3"/>
  </si>
  <si>
    <t>工期（始期）</t>
    <rPh sb="0" eb="2">
      <t>コウキ</t>
    </rPh>
    <rPh sb="3" eb="5">
      <t>シキ</t>
    </rPh>
    <phoneticPr fontId="3"/>
  </si>
  <si>
    <t>工期（終期）</t>
    <rPh sb="0" eb="2">
      <t>コウキ</t>
    </rPh>
    <rPh sb="3" eb="5">
      <t>シュウキ</t>
    </rPh>
    <phoneticPr fontId="3"/>
  </si>
  <si>
    <t>請負代金額（円）</t>
    <rPh sb="0" eb="5">
      <t>ウケオイダイキンガク</t>
    </rPh>
    <rPh sb="6" eb="7">
      <t>エン</t>
    </rPh>
    <phoneticPr fontId="3"/>
  </si>
  <si>
    <t>課税事業者判定</t>
    <rPh sb="0" eb="5">
      <t>カゼイジギョウシャ</t>
    </rPh>
    <rPh sb="5" eb="7">
      <t>ハンテイ</t>
    </rPh>
    <phoneticPr fontId="3"/>
  </si>
  <si>
    <t>課税事業者→○、免税事業者→×</t>
    <rPh sb="0" eb="5">
      <t>カゼイジギョウシャ</t>
    </rPh>
    <rPh sb="8" eb="12">
      <t>メンゼイジギョウ</t>
    </rPh>
    <rPh sb="12" eb="13">
      <t>シャ</t>
    </rPh>
    <phoneticPr fontId="3"/>
  </si>
  <si>
    <t>契約保証金（円）</t>
    <rPh sb="0" eb="5">
      <t>ケイヤクホショウキン</t>
    </rPh>
    <rPh sb="6" eb="7">
      <t>エン</t>
    </rPh>
    <phoneticPr fontId="3"/>
  </si>
  <si>
    <t>解体工事に要する費用等</t>
    <rPh sb="0" eb="4">
      <t>カイタイコウジ</t>
    </rPh>
    <rPh sb="5" eb="6">
      <t>ヨウ</t>
    </rPh>
    <rPh sb="8" eb="11">
      <t>ヒヨウトウ</t>
    </rPh>
    <phoneticPr fontId="3"/>
  </si>
  <si>
    <t>建築物の解体</t>
    <phoneticPr fontId="3"/>
  </si>
  <si>
    <t>建築物の新築・増築</t>
    <phoneticPr fontId="3"/>
  </si>
  <si>
    <t>建築物の修繕・模様替え（リフォームなど）</t>
    <phoneticPr fontId="3"/>
  </si>
  <si>
    <t>その他の工作物に関する工事（土木工事など）</t>
    <phoneticPr fontId="3"/>
  </si>
  <si>
    <t>延床面積　80㎡以上</t>
    <phoneticPr fontId="3"/>
  </si>
  <si>
    <t>延床面積　500㎡以上</t>
    <phoneticPr fontId="3"/>
  </si>
  <si>
    <t>工事金額　1億円以上</t>
    <phoneticPr fontId="3"/>
  </si>
  <si>
    <t>工事金額　500万円以上</t>
    <phoneticPr fontId="3"/>
  </si>
  <si>
    <t>下記工事のいずれかに該当する場合は1、該当しない場合は2を選択</t>
    <rPh sb="29" eb="31">
      <t>センタク</t>
    </rPh>
    <phoneticPr fontId="3"/>
  </si>
  <si>
    <t>契約保証金不要の場合はセルは空白のままにしてください。</t>
    <rPh sb="0" eb="5">
      <t>ケイヤクホショウキン</t>
    </rPh>
    <rPh sb="5" eb="7">
      <t>フヨウ</t>
    </rPh>
    <rPh sb="8" eb="10">
      <t>バアイ</t>
    </rPh>
    <rPh sb="14" eb="16">
      <t>クウハク</t>
    </rPh>
    <phoneticPr fontId="3"/>
  </si>
  <si>
    <t>契約日</t>
    <rPh sb="0" eb="3">
      <t>ケイヤクビ</t>
    </rPh>
    <phoneticPr fontId="3"/>
  </si>
  <si>
    <t>令和</t>
    <rPh sb="0" eb="2">
      <t>レイワ</t>
    </rPh>
    <phoneticPr fontId="3"/>
  </si>
  <si>
    <t>資材の再資源化等に関する事項</t>
    <phoneticPr fontId="3"/>
  </si>
  <si>
    <t>※1を選択した場合は、契約書のシートのp.2資材の再資源化等に関する事項を直接入力して作成してください。</t>
    <rPh sb="3" eb="5">
      <t>センタク</t>
    </rPh>
    <rPh sb="7" eb="9">
      <t>バアイ</t>
    </rPh>
    <rPh sb="11" eb="14">
      <t>ケイヤクショ</t>
    </rPh>
    <rPh sb="37" eb="41">
      <t>チョクセツニュウリョク</t>
    </rPh>
    <rPh sb="43" eb="45">
      <t>サクセイ</t>
    </rPh>
    <phoneticPr fontId="3"/>
  </si>
  <si>
    <t>主任（監理）技術者氏名</t>
    <rPh sb="0" eb="2">
      <t>シュニン</t>
    </rPh>
    <rPh sb="3" eb="5">
      <t>カンリ</t>
    </rPh>
    <rPh sb="6" eb="9">
      <t>ギジュツシャ</t>
    </rPh>
    <rPh sb="9" eb="11">
      <t>シメイ</t>
    </rPh>
    <phoneticPr fontId="3"/>
  </si>
  <si>
    <t>専門技術者氏名</t>
    <rPh sb="0" eb="5">
      <t>センモンギジュツシャ</t>
    </rPh>
    <rPh sb="5" eb="7">
      <t>シメイ</t>
    </rPh>
    <phoneticPr fontId="3"/>
  </si>
  <si>
    <t>主任（監理）技術者略歴書は略歴書のシートを直接作成してください。</t>
    <rPh sb="0" eb="2">
      <t>シュニン</t>
    </rPh>
    <rPh sb="3" eb="5">
      <t>カンリ</t>
    </rPh>
    <rPh sb="6" eb="9">
      <t>ギジュツシャ</t>
    </rPh>
    <rPh sb="9" eb="12">
      <t>リャクレキショ</t>
    </rPh>
    <rPh sb="13" eb="16">
      <t>リャクレキショ</t>
    </rPh>
    <rPh sb="21" eb="23">
      <t>チョクセツ</t>
    </rPh>
    <rPh sb="23" eb="25">
      <t>サクセイ</t>
    </rPh>
    <phoneticPr fontId="3"/>
  </si>
  <si>
    <t>課税（免税）期間（始期）</t>
    <rPh sb="0" eb="2">
      <t>カゼイ</t>
    </rPh>
    <rPh sb="3" eb="5">
      <t>メンゼイ</t>
    </rPh>
    <rPh sb="6" eb="8">
      <t>キカン</t>
    </rPh>
    <rPh sb="9" eb="11">
      <t>シキ</t>
    </rPh>
    <phoneticPr fontId="3"/>
  </si>
  <si>
    <t>課税（免税）期間（終期）</t>
    <rPh sb="0" eb="2">
      <t>カゼイ</t>
    </rPh>
    <rPh sb="3" eb="5">
      <t>メンゼイ</t>
    </rPh>
    <rPh sb="6" eb="8">
      <t>キカン</t>
    </rPh>
    <rPh sb="9" eb="11">
      <t>シュウキ</t>
    </rPh>
    <phoneticPr fontId="3"/>
  </si>
  <si>
    <t>工事案件名1</t>
    <rPh sb="0" eb="2">
      <t>コウジ</t>
    </rPh>
    <rPh sb="2" eb="5">
      <t>アンケンメイ</t>
    </rPh>
    <phoneticPr fontId="3"/>
  </si>
  <si>
    <t>工事案件名2</t>
    <rPh sb="0" eb="2">
      <t>コウジ</t>
    </rPh>
    <rPh sb="2" eb="5">
      <t>アンケンメイ</t>
    </rPh>
    <phoneticPr fontId="3"/>
  </si>
  <si>
    <t>入札執行日</t>
    <rPh sb="0" eb="5">
      <t>ニュウサツシッコウビ</t>
    </rPh>
    <phoneticPr fontId="3"/>
  </si>
  <si>
    <t>変更契約金額</t>
    <rPh sb="0" eb="6">
      <t>ヘンコウケイヤクキンガク</t>
    </rPh>
    <phoneticPr fontId="3"/>
  </si>
  <si>
    <t>備考（入力・作成時の注意点）</t>
    <rPh sb="0" eb="2">
      <t>ビコウ</t>
    </rPh>
    <rPh sb="3" eb="5">
      <t>ニュウリョク</t>
    </rPh>
    <rPh sb="6" eb="8">
      <t>サクセイ</t>
    </rPh>
    <rPh sb="8" eb="9">
      <t>ジ</t>
    </rPh>
    <rPh sb="10" eb="13">
      <t>チュウイテン</t>
    </rPh>
    <phoneticPr fontId="3"/>
  </si>
  <si>
    <t>各シートの上段表示分です。</t>
    <rPh sb="0" eb="1">
      <t>カク</t>
    </rPh>
    <rPh sb="5" eb="7">
      <t>ジョウダン</t>
    </rPh>
    <rPh sb="7" eb="10">
      <t>ヒョウジブン</t>
    </rPh>
    <phoneticPr fontId="3"/>
  </si>
  <si>
    <t>各シートの下段表示分です。</t>
    <rPh sb="0" eb="1">
      <t>カク</t>
    </rPh>
    <rPh sb="5" eb="7">
      <t>ゲダン</t>
    </rPh>
    <rPh sb="7" eb="10">
      <t>ヒョウジブン</t>
    </rPh>
    <phoneticPr fontId="3"/>
  </si>
  <si>
    <t>着手日を入力してください。</t>
    <rPh sb="0" eb="2">
      <t>チャクシュ</t>
    </rPh>
    <rPh sb="2" eb="3">
      <t>ビ</t>
    </rPh>
    <rPh sb="4" eb="6">
      <t>ニュウリョク</t>
    </rPh>
    <phoneticPr fontId="3"/>
  </si>
  <si>
    <t>職・氏名を入力してください。</t>
    <rPh sb="0" eb="1">
      <t>ショク</t>
    </rPh>
    <rPh sb="2" eb="4">
      <t>シメイ</t>
    </rPh>
    <rPh sb="5" eb="7">
      <t>ニュウリョク</t>
    </rPh>
    <phoneticPr fontId="3"/>
  </si>
  <si>
    <t>前金払請求金額（円）</t>
    <rPh sb="0" eb="2">
      <t>マエキン</t>
    </rPh>
    <rPh sb="2" eb="3">
      <t>バラ</t>
    </rPh>
    <rPh sb="3" eb="5">
      <t>セイキュウ</t>
    </rPh>
    <rPh sb="5" eb="7">
      <t>キンガク</t>
    </rPh>
    <rPh sb="8" eb="9">
      <t>エン</t>
    </rPh>
    <phoneticPr fontId="3"/>
  </si>
  <si>
    <t>解体工事に要する費用等（変更後）</t>
    <rPh sb="0" eb="4">
      <t>カイタイコウジ</t>
    </rPh>
    <rPh sb="5" eb="6">
      <t>ヨウ</t>
    </rPh>
    <rPh sb="8" eb="11">
      <t>ヒヨウトウ</t>
    </rPh>
    <rPh sb="12" eb="15">
      <t>ヘンコウゴ</t>
    </rPh>
    <phoneticPr fontId="3"/>
  </si>
  <si>
    <t>※1を選択した場合は、契約書のシートのp.2資材の再資源化等に関する事項を直接入力して作成してください。
※資材の再資源化等に関する事項について変更が無い場合は”別紙のとおり”の文言を”該当なし”と記入すること。</t>
    <rPh sb="3" eb="5">
      <t>センタク</t>
    </rPh>
    <rPh sb="7" eb="9">
      <t>バアイ</t>
    </rPh>
    <rPh sb="11" eb="14">
      <t>ケイヤクショ</t>
    </rPh>
    <rPh sb="37" eb="41">
      <t>チョクセツニュウリョク</t>
    </rPh>
    <rPh sb="43" eb="45">
      <t>サクセイ</t>
    </rPh>
    <phoneticPr fontId="3"/>
  </si>
  <si>
    <t>変更後現場代理人氏名</t>
    <rPh sb="0" eb="3">
      <t>ヘンコウゴ</t>
    </rPh>
    <rPh sb="3" eb="5">
      <t>ゲンバ</t>
    </rPh>
    <rPh sb="5" eb="8">
      <t>ダイリニン</t>
    </rPh>
    <rPh sb="8" eb="10">
      <t>シメイ</t>
    </rPh>
    <phoneticPr fontId="3"/>
  </si>
  <si>
    <t>変更後主任（監理）技術者氏名</t>
    <rPh sb="0" eb="3">
      <t>ヘンコウゴ</t>
    </rPh>
    <rPh sb="3" eb="5">
      <t>シュニン</t>
    </rPh>
    <rPh sb="6" eb="8">
      <t>カンリ</t>
    </rPh>
    <rPh sb="9" eb="12">
      <t>ギジュツシャ</t>
    </rPh>
    <rPh sb="12" eb="14">
      <t>シメイ</t>
    </rPh>
    <phoneticPr fontId="3"/>
  </si>
  <si>
    <t>変更後専門技術者氏名</t>
    <rPh sb="0" eb="3">
      <t>ヘンコウゴ</t>
    </rPh>
    <rPh sb="3" eb="8">
      <t>センモンギジュツシャ</t>
    </rPh>
    <rPh sb="8" eb="10">
      <t>シメイ</t>
    </rPh>
    <phoneticPr fontId="3"/>
  </si>
  <si>
    <t>変更契約日</t>
    <rPh sb="0" eb="2">
      <t>ヘンコウ</t>
    </rPh>
    <rPh sb="2" eb="5">
      <t>ケイヤクビ</t>
    </rPh>
    <phoneticPr fontId="3"/>
  </si>
  <si>
    <t>印紙税額について
減額の場合は200円分を変更契約書の一部（市控え分）に貼付けてください。
増額の場合、1万円未満の増額の場合は印紙の貼付は不要です。</t>
    <rPh sb="0" eb="4">
      <t>インシゼイガク</t>
    </rPh>
    <rPh sb="9" eb="11">
      <t>ゲンガク</t>
    </rPh>
    <rPh sb="12" eb="14">
      <t>バアイ</t>
    </rPh>
    <rPh sb="18" eb="19">
      <t>エン</t>
    </rPh>
    <rPh sb="19" eb="20">
      <t>ブン</t>
    </rPh>
    <rPh sb="21" eb="26">
      <t>ヘンコウケイヤクショ</t>
    </rPh>
    <rPh sb="27" eb="29">
      <t>イチブ</t>
    </rPh>
    <rPh sb="30" eb="32">
      <t>シヒカ</t>
    </rPh>
    <rPh sb="33" eb="34">
      <t>ブン</t>
    </rPh>
    <rPh sb="36" eb="38">
      <t>ハリツ</t>
    </rPh>
    <rPh sb="46" eb="48">
      <t>ゾウガク</t>
    </rPh>
    <rPh sb="49" eb="51">
      <t>バアイ</t>
    </rPh>
    <rPh sb="53" eb="55">
      <t>マンエン</t>
    </rPh>
    <rPh sb="55" eb="57">
      <t>ミマン</t>
    </rPh>
    <rPh sb="58" eb="60">
      <t>ゾウガク</t>
    </rPh>
    <rPh sb="61" eb="63">
      <t>バアイ</t>
    </rPh>
    <rPh sb="64" eb="66">
      <t>インシ</t>
    </rPh>
    <rPh sb="67" eb="69">
      <t>ハリツ</t>
    </rPh>
    <rPh sb="70" eb="72">
      <t>フヨウ</t>
    </rPh>
    <phoneticPr fontId="3"/>
  </si>
  <si>
    <t>変更工期（終期）</t>
    <rPh sb="0" eb="2">
      <t>ヘンコウ</t>
    </rPh>
    <rPh sb="2" eb="4">
      <t>コウキ</t>
    </rPh>
    <rPh sb="5" eb="7">
      <t>シュウキ</t>
    </rPh>
    <phoneticPr fontId="3"/>
  </si>
  <si>
    <t>前金払用金融機関名称</t>
    <rPh sb="0" eb="3">
      <t>マエキンバラ</t>
    </rPh>
    <rPh sb="3" eb="4">
      <t>ヨウ</t>
    </rPh>
    <rPh sb="4" eb="10">
      <t>キンユウキカンメイショウ</t>
    </rPh>
    <phoneticPr fontId="3"/>
  </si>
  <si>
    <t>前金払用預金の種類</t>
    <rPh sb="0" eb="3">
      <t>マエキンバラ</t>
    </rPh>
    <rPh sb="3" eb="4">
      <t>ヨウ</t>
    </rPh>
    <rPh sb="4" eb="6">
      <t>ヨキン</t>
    </rPh>
    <rPh sb="7" eb="9">
      <t>シュルイ</t>
    </rPh>
    <phoneticPr fontId="3"/>
  </si>
  <si>
    <t>前金払用口座番号</t>
    <rPh sb="0" eb="3">
      <t>マエキンバラ</t>
    </rPh>
    <rPh sb="3" eb="4">
      <t>ヨウ</t>
    </rPh>
    <rPh sb="4" eb="8">
      <t>コウザバンゴウ</t>
    </rPh>
    <phoneticPr fontId="3"/>
  </si>
  <si>
    <t>前金払用口座名義（フリガナ）</t>
    <rPh sb="0" eb="3">
      <t>マエキンバラ</t>
    </rPh>
    <rPh sb="3" eb="4">
      <t>ヨウ</t>
    </rPh>
    <rPh sb="4" eb="8">
      <t>コウザメイギ</t>
    </rPh>
    <phoneticPr fontId="3"/>
  </si>
  <si>
    <t>前金払用口座名義</t>
    <rPh sb="0" eb="3">
      <t>マエキンバラ</t>
    </rPh>
    <rPh sb="3" eb="4">
      <t>ヨウ</t>
    </rPh>
    <rPh sb="4" eb="8">
      <t>コウザメイギ</t>
    </rPh>
    <phoneticPr fontId="3"/>
  </si>
  <si>
    <t>完成期日</t>
    <rPh sb="0" eb="4">
      <t>カンセイキジツ</t>
    </rPh>
    <phoneticPr fontId="3"/>
  </si>
  <si>
    <t>目的物引渡年月日</t>
    <phoneticPr fontId="3"/>
  </si>
  <si>
    <t>完成検査日</t>
    <rPh sb="0" eb="2">
      <t>カンセイ</t>
    </rPh>
    <rPh sb="2" eb="4">
      <t>ケンサ</t>
    </rPh>
    <rPh sb="4" eb="5">
      <t>ビ</t>
    </rPh>
    <phoneticPr fontId="3"/>
  </si>
  <si>
    <t>部分払金</t>
    <rPh sb="0" eb="3">
      <t>ブブンバラ</t>
    </rPh>
    <rPh sb="3" eb="4">
      <t>キン</t>
    </rPh>
    <phoneticPr fontId="3"/>
  </si>
  <si>
    <t>損害賠償責任額</t>
    <phoneticPr fontId="3"/>
  </si>
  <si>
    <t>その他の金額</t>
    <phoneticPr fontId="3"/>
  </si>
  <si>
    <t>工事請負代金金融機関名称</t>
    <rPh sb="6" eb="12">
      <t>キンユウキカンメイショウ</t>
    </rPh>
    <phoneticPr fontId="3"/>
  </si>
  <si>
    <t>工事請負代金預金の種類</t>
    <rPh sb="6" eb="8">
      <t>ヨキン</t>
    </rPh>
    <rPh sb="9" eb="11">
      <t>シュルイ</t>
    </rPh>
    <phoneticPr fontId="3"/>
  </si>
  <si>
    <t>工事請負代金口座番号</t>
    <rPh sb="6" eb="10">
      <t>コウザバンゴウ</t>
    </rPh>
    <phoneticPr fontId="3"/>
  </si>
  <si>
    <t>工事請負代金口座名義（フリガナ）</t>
    <rPh sb="6" eb="10">
      <t>コウザメイギ</t>
    </rPh>
    <phoneticPr fontId="3"/>
  </si>
  <si>
    <t>工事請負代金口座名義</t>
    <rPh sb="6" eb="10">
      <t>コウザメイギ</t>
    </rPh>
    <phoneticPr fontId="3"/>
  </si>
  <si>
    <t>工事請負代金請求代金（円）</t>
    <rPh sb="6" eb="8">
      <t>セイキュウ</t>
    </rPh>
    <rPh sb="11" eb="12">
      <t>エン</t>
    </rPh>
    <phoneticPr fontId="3"/>
  </si>
  <si>
    <t>検算用のため入力不要</t>
    <rPh sb="0" eb="3">
      <t>ケンザンヨウ</t>
    </rPh>
    <rPh sb="6" eb="10">
      <t>ニュウリョクフヨウ</t>
    </rPh>
    <phoneticPr fontId="3"/>
  </si>
  <si>
    <t>契約保証金還付金融機関名称</t>
    <rPh sb="7" eb="13">
      <t>キンユウキカンメイショウ</t>
    </rPh>
    <phoneticPr fontId="3"/>
  </si>
  <si>
    <t>契約保証金還付預金の種類</t>
    <rPh sb="7" eb="9">
      <t>ヨキン</t>
    </rPh>
    <rPh sb="10" eb="12">
      <t>シュルイ</t>
    </rPh>
    <phoneticPr fontId="3"/>
  </si>
  <si>
    <t>契約保証金還付口座番号</t>
    <rPh sb="7" eb="11">
      <t>コウザバンゴウ</t>
    </rPh>
    <phoneticPr fontId="3"/>
  </si>
  <si>
    <t>契約保証金還付口座名義（フリガナ）</t>
    <rPh sb="7" eb="11">
      <t>コウザメイギ</t>
    </rPh>
    <phoneticPr fontId="3"/>
  </si>
  <si>
    <t>契約保証金還付口座名義</t>
    <rPh sb="7" eb="11">
      <t>コウザメイギ</t>
    </rPh>
    <phoneticPr fontId="3"/>
  </si>
  <si>
    <t>増額（減額）分の数値を入力してください。減額の場合、-を付けてください。
変更契約書のシートの増額または減額の部分に☑をつけてください。</t>
    <rPh sb="0" eb="2">
      <t>ゾウガク</t>
    </rPh>
    <rPh sb="3" eb="5">
      <t>ゲンガク</t>
    </rPh>
    <rPh sb="6" eb="7">
      <t>ブン</t>
    </rPh>
    <rPh sb="8" eb="10">
      <t>スウチ</t>
    </rPh>
    <rPh sb="11" eb="13">
      <t>ニュウリョク</t>
    </rPh>
    <rPh sb="20" eb="22">
      <t>ゲンガク</t>
    </rPh>
    <rPh sb="23" eb="25">
      <t>バアイ</t>
    </rPh>
    <rPh sb="28" eb="29">
      <t>ツ</t>
    </rPh>
    <rPh sb="37" eb="41">
      <t>ヘンコウケイヤク</t>
    </rPh>
    <rPh sb="41" eb="42">
      <t>ショ</t>
    </rPh>
    <rPh sb="47" eb="49">
      <t>ゾウガク</t>
    </rPh>
    <rPh sb="52" eb="54">
      <t>ゲンガク</t>
    </rPh>
    <rPh sb="55" eb="57">
      <t>ブブン</t>
    </rPh>
    <phoneticPr fontId="3"/>
  </si>
  <si>
    <t>市長名</t>
    <rPh sb="0" eb="3">
      <t>シチョウメイ</t>
    </rPh>
    <phoneticPr fontId="3"/>
  </si>
  <si>
    <t>※工期変更協議書により工期を変更する場合に入力してください。</t>
    <rPh sb="1" eb="3">
      <t>コウキ</t>
    </rPh>
    <rPh sb="3" eb="8">
      <t>ヘンコウキョウギショ</t>
    </rPh>
    <rPh sb="11" eb="13">
      <t>コウキ</t>
    </rPh>
    <rPh sb="14" eb="16">
      <t>ヘンコウ</t>
    </rPh>
    <rPh sb="18" eb="20">
      <t>バアイ</t>
    </rPh>
    <rPh sb="21" eb="23">
      <t>ニュウリョク</t>
    </rPh>
    <phoneticPr fontId="3"/>
  </si>
  <si>
    <t>※変更契約時に工期を変更する場合に入力してください。</t>
    <rPh sb="1" eb="5">
      <t>ヘンコウケイヤク</t>
    </rPh>
    <rPh sb="5" eb="6">
      <t>ジ</t>
    </rPh>
    <rPh sb="7" eb="9">
      <t>コウキ</t>
    </rPh>
    <rPh sb="10" eb="12">
      <t>ヘンコウ</t>
    </rPh>
    <rPh sb="14" eb="16">
      <t>バアイ</t>
    </rPh>
    <rPh sb="17" eb="19">
      <t>ニュウリョク</t>
    </rPh>
    <phoneticPr fontId="3"/>
  </si>
  <si>
    <t>下請負の内訳</t>
    <phoneticPr fontId="3"/>
  </si>
  <si>
    <r>
      <t>変更工期（終期）※</t>
    </r>
    <r>
      <rPr>
        <sz val="11"/>
        <color rgb="FFFF0000"/>
        <rFont val="ＭＳ Ｐゴシック"/>
        <family val="3"/>
        <charset val="128"/>
      </rPr>
      <t>後期</t>
    </r>
    <r>
      <rPr>
        <sz val="11"/>
        <rFont val="ＭＳ Ｐゴシック"/>
        <family val="3"/>
        <charset val="128"/>
      </rPr>
      <t>延伸協議用</t>
    </r>
    <rPh sb="0" eb="4">
      <t>ヘンコウコウキ</t>
    </rPh>
    <rPh sb="9" eb="11">
      <t>コウキ</t>
    </rPh>
    <rPh sb="11" eb="13">
      <t>エンシン</t>
    </rPh>
    <rPh sb="13" eb="15">
      <t>キョウギ</t>
    </rPh>
    <rPh sb="15" eb="16">
      <t>ヨウ</t>
    </rPh>
    <phoneticPr fontId="3"/>
  </si>
  <si>
    <t>　</t>
  </si>
  <si>
    <t>現場代理人住所</t>
    <rPh sb="0" eb="7">
      <t>ゲンバダイリニンジュウショ</t>
    </rPh>
    <phoneticPr fontId="3"/>
  </si>
  <si>
    <t>主任（監理）技術者住所</t>
    <rPh sb="0" eb="2">
      <t>シュニン</t>
    </rPh>
    <rPh sb="3" eb="5">
      <t>カンリ</t>
    </rPh>
    <rPh sb="6" eb="9">
      <t>ギジュツシャ</t>
    </rPh>
    <rPh sb="9" eb="11">
      <t>ジュウショ</t>
    </rPh>
    <phoneticPr fontId="3"/>
  </si>
  <si>
    <t>専門技術者住所</t>
    <rPh sb="0" eb="5">
      <t>センモンギジュツシャ</t>
    </rPh>
    <rPh sb="5" eb="7">
      <t>ジュウショ</t>
    </rPh>
    <phoneticPr fontId="3"/>
  </si>
  <si>
    <t>変更後現場代理人住所</t>
    <rPh sb="0" eb="3">
      <t>ヘンコウゴ</t>
    </rPh>
    <rPh sb="3" eb="5">
      <t>ゲンバ</t>
    </rPh>
    <rPh sb="5" eb="8">
      <t>ダイリニン</t>
    </rPh>
    <rPh sb="8" eb="10">
      <t>ジュウショ</t>
    </rPh>
    <phoneticPr fontId="3"/>
  </si>
  <si>
    <t>変更後主任（監理）技術者住所</t>
    <rPh sb="0" eb="3">
      <t>ヘンコウゴ</t>
    </rPh>
    <rPh sb="3" eb="5">
      <t>シュニン</t>
    </rPh>
    <rPh sb="12" eb="14">
      <t>ジュウショ</t>
    </rPh>
    <phoneticPr fontId="3"/>
  </si>
  <si>
    <t>変更後専門技術者住所</t>
    <rPh sb="0" eb="3">
      <t>ヘンコウゴ</t>
    </rPh>
    <rPh sb="3" eb="8">
      <t>センモンギジュツシャ</t>
    </rPh>
    <rPh sb="8" eb="10">
      <t>ジュウショ</t>
    </rPh>
    <phoneticPr fontId="3"/>
  </si>
  <si>
    <t>平成</t>
  </si>
  <si>
    <t>令和</t>
  </si>
  <si>
    <t>木くず</t>
  </si>
  <si>
    <t>(株)コーポレーション・クリエイト</t>
  </si>
  <si>
    <t>西都市大字下三財7770番地</t>
  </si>
  <si>
    <t>支障木伐採</t>
    <rPh sb="0" eb="5">
      <t>シショウボクバッサイ</t>
    </rPh>
    <phoneticPr fontId="3"/>
  </si>
  <si>
    <t>押川　修一郎</t>
    <rPh sb="0" eb="2">
      <t>オシカワ</t>
    </rPh>
    <rPh sb="3" eb="6">
      <t>シュウイチロウ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</si>
</sst>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6" formatCode="&quot;¥&quot;#,##0;[Red]&quot;¥&quot;\-#,##0"/>
    <numFmt numFmtId="176" formatCode="#,##0_ "/>
    <numFmt numFmtId="177" formatCode="#,##0_);[Red]\(#,##0\)"/>
    <numFmt numFmtId="178" formatCode="#,##0_ ;[Red]\-#,##0\ "/>
    <numFmt numFmtId="179" formatCode="[$]ggge&quot;年&quot;m&quot;月&quot;d&quot;日&quot;;@" x16r2:formatCode16="[$-ja-JP-x-gannen]ggge&quot;年&quot;m&quot;月&quot;d&quot;日&quot;;@"/>
    <numFmt numFmtId="180" formatCode="e"/>
    <numFmt numFmtId="181" formatCode="[$-411]e;@"/>
    <numFmt numFmtId="182" formatCode="[$-411]m;@"/>
    <numFmt numFmtId="183" formatCode="[$-411]d;@"/>
    <numFmt numFmtId="184" formatCode="m"/>
    <numFmt numFmtId="185" formatCode="d"/>
    <numFmt numFmtId="186" formatCode="#,##0;&quot;△ &quot;#,##0"/>
    <numFmt numFmtId="187" formatCode="0_);[Red]\(0\)"/>
    <numFmt numFmtId="188" formatCode="0_ "/>
    <numFmt numFmtId="189" formatCode="[$-411]ggge&quot;年&quot;m&quot;月&quot;d&quot;日&quot;;@"/>
  </numFmts>
  <fonts count="62">
    <font>
      <sz val="11"/>
      <name val="ＭＳ Ｐゴシック"/>
      <family val="3"/>
      <charset val="128"/>
    </font>
    <font>
      <sz val="11"/>
      <name val="ＭＳ Ｐゴシック"/>
      <family val="3"/>
      <charset val="128"/>
    </font>
    <font>
      <sz val="11"/>
      <name val="ＭＳ Ｐゴシック"/>
      <family val="3"/>
      <charset val="128"/>
    </font>
    <font>
      <sz val="6"/>
      <name val="ＭＳ Ｐゴシック"/>
      <family val="3"/>
      <charset val="128"/>
    </font>
    <font>
      <sz val="11"/>
      <name val="ＭＳ 明朝"/>
      <family val="1"/>
      <charset val="128"/>
    </font>
    <font>
      <sz val="12"/>
      <name val="ＭＳ 明朝"/>
      <family val="1"/>
      <charset val="128"/>
    </font>
    <font>
      <sz val="14"/>
      <name val="ＭＳ 明朝"/>
      <family val="1"/>
      <charset val="128"/>
    </font>
    <font>
      <sz val="10"/>
      <name val="ＭＳ 明朝"/>
      <family val="1"/>
      <charset val="128"/>
    </font>
    <font>
      <b/>
      <sz val="11"/>
      <name val="ＭＳ 明朝"/>
      <family val="1"/>
      <charset val="128"/>
    </font>
    <font>
      <sz val="18"/>
      <name val="ＭＳ 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color indexed="8"/>
      <name val="ＭＳ 明朝"/>
      <family val="1"/>
      <charset val="128"/>
    </font>
    <font>
      <sz val="9"/>
      <color indexed="8"/>
      <name val="ＭＳ 明朝"/>
      <family val="1"/>
      <charset val="128"/>
    </font>
    <font>
      <u/>
      <sz val="11"/>
      <color indexed="8"/>
      <name val="ＭＳ 明朝"/>
      <family val="1"/>
      <charset val="128"/>
    </font>
    <font>
      <sz val="12"/>
      <color indexed="8"/>
      <name val="ＭＳ 明朝"/>
      <family val="1"/>
      <charset val="128"/>
    </font>
    <font>
      <b/>
      <sz val="16"/>
      <name val="HG正楷書体-PRO"/>
      <family val="4"/>
      <charset val="128"/>
    </font>
    <font>
      <b/>
      <sz val="18"/>
      <name val="HG正楷書体-PRO"/>
      <family val="4"/>
      <charset val="128"/>
    </font>
    <font>
      <b/>
      <sz val="14"/>
      <name val="HG正楷書体-PRO"/>
      <family val="4"/>
      <charset val="128"/>
    </font>
    <font>
      <b/>
      <sz val="14"/>
      <name val="ＭＳ 明朝"/>
      <family val="1"/>
      <charset val="128"/>
    </font>
    <font>
      <b/>
      <sz val="12"/>
      <name val="ＭＳ 明朝"/>
      <family val="1"/>
      <charset val="128"/>
    </font>
    <font>
      <b/>
      <sz val="12"/>
      <color indexed="8"/>
      <name val="ＭＳ 明朝"/>
      <family val="1"/>
      <charset val="128"/>
    </font>
    <font>
      <b/>
      <sz val="11"/>
      <name val="HG正楷書体-PRO"/>
      <family val="4"/>
      <charset val="128"/>
    </font>
    <font>
      <b/>
      <sz val="12"/>
      <name val="HG正楷書体-PRO"/>
      <family val="4"/>
      <charset val="128"/>
    </font>
    <font>
      <b/>
      <sz val="24"/>
      <name val="ＤＦ平成明朝体W3"/>
      <family val="1"/>
      <charset val="128"/>
    </font>
    <font>
      <sz val="6"/>
      <name val="ＭＳ 明朝"/>
      <family val="1"/>
      <charset val="128"/>
    </font>
    <font>
      <b/>
      <sz val="24"/>
      <name val="HG正楷書体-PRO"/>
      <family val="4"/>
      <charset val="128"/>
    </font>
    <font>
      <b/>
      <sz val="20"/>
      <name val="HG正楷書体-PRO"/>
      <family val="4"/>
      <charset val="128"/>
    </font>
    <font>
      <b/>
      <sz val="22"/>
      <name val="ＭＳ 明朝"/>
      <family val="1"/>
      <charset val="128"/>
    </font>
    <font>
      <b/>
      <sz val="22"/>
      <name val="HG正楷書体-PRO"/>
      <family val="4"/>
      <charset val="128"/>
    </font>
    <font>
      <sz val="20"/>
      <name val="ＭＳ 明朝"/>
      <family val="1"/>
      <charset val="128"/>
    </font>
    <font>
      <b/>
      <sz val="24"/>
      <name val="ＭＳ 明朝"/>
      <family val="1"/>
      <charset val="128"/>
    </font>
    <font>
      <b/>
      <sz val="16"/>
      <name val="ＭＳ 明朝"/>
      <family val="1"/>
      <charset val="128"/>
    </font>
    <font>
      <b/>
      <sz val="26"/>
      <name val="ＭＳ 明朝"/>
      <family val="1"/>
      <charset val="128"/>
    </font>
    <font>
      <b/>
      <sz val="28"/>
      <name val="ＭＳ 明朝"/>
      <family val="1"/>
      <charset val="128"/>
    </font>
    <font>
      <b/>
      <sz val="36"/>
      <name val="ＭＳ 明朝"/>
      <family val="1"/>
      <charset val="128"/>
    </font>
    <font>
      <sz val="9"/>
      <name val="ＭＳ 明朝"/>
      <family val="1"/>
      <charset val="128"/>
    </font>
    <font>
      <sz val="11"/>
      <color theme="1"/>
      <name val="ＭＳ Ｐゴシック"/>
      <family val="3"/>
      <charset val="128"/>
      <scheme val="minor"/>
    </font>
    <font>
      <sz val="11"/>
      <color rgb="FFFF0000"/>
      <name val="ＭＳ 明朝"/>
      <family val="1"/>
      <charset val="128"/>
    </font>
    <font>
      <b/>
      <sz val="11"/>
      <color rgb="FFFF0000"/>
      <name val="ＭＳ 明朝"/>
      <family val="1"/>
      <charset val="128"/>
    </font>
    <font>
      <b/>
      <sz val="14"/>
      <color rgb="FFFF0000"/>
      <name val="ＭＳ 明朝"/>
      <family val="1"/>
      <charset val="128"/>
    </font>
    <font>
      <b/>
      <sz val="16"/>
      <color rgb="FFFF0000"/>
      <name val="ＭＳ 明朝"/>
      <family val="1"/>
      <charset val="128"/>
    </font>
    <font>
      <b/>
      <sz val="11"/>
      <name val="ＭＳ Ｐゴシック"/>
      <family val="3"/>
      <charset val="128"/>
    </font>
    <font>
      <b/>
      <sz val="11"/>
      <color rgb="FFFF0000"/>
      <name val="ＭＳ Ｐゴシック"/>
      <family val="3"/>
      <charset val="128"/>
    </font>
    <font>
      <b/>
      <sz val="12"/>
      <color rgb="FFFF0000"/>
      <name val="ＭＳ 明朝"/>
      <family val="1"/>
      <charset val="128"/>
    </font>
    <font>
      <sz val="11"/>
      <color rgb="FFFF0000"/>
      <name val="ＭＳ Ｐゴシック"/>
      <family val="3"/>
      <charset val="128"/>
    </font>
    <font>
      <b/>
      <sz val="12"/>
      <color theme="1"/>
      <name val="HG正楷書体-PRO"/>
      <family val="4"/>
      <charset val="128"/>
    </font>
  </fonts>
  <fills count="2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C000"/>
        <bgColor indexed="64"/>
      </patternFill>
    </fill>
    <fill>
      <patternFill patternType="solid">
        <fgColor theme="7" tint="0.39997558519241921"/>
        <bgColor indexed="64"/>
      </patternFill>
    </fill>
    <fill>
      <patternFill patternType="solid">
        <fgColor theme="0" tint="-0.14999847407452621"/>
        <bgColor indexed="64"/>
      </patternFill>
    </fill>
    <fill>
      <patternFill patternType="solid">
        <fgColor rgb="FF00B050"/>
        <bgColor indexed="64"/>
      </patternFill>
    </fill>
    <fill>
      <patternFill patternType="solid">
        <fgColor rgb="FFFFFF00"/>
        <bgColor indexed="64"/>
      </patternFill>
    </fill>
  </fills>
  <borders count="83">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hair">
        <color indexed="64"/>
      </left>
      <right style="hair">
        <color indexed="64"/>
      </right>
      <top style="medium">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style="thin">
        <color indexed="64"/>
      </right>
      <top style="thin">
        <color indexed="64"/>
      </top>
      <bottom style="dotted">
        <color indexed="64"/>
      </bottom>
      <diagonal/>
    </border>
    <border>
      <left style="dotted">
        <color indexed="64"/>
      </left>
      <right/>
      <top/>
      <bottom style="thin">
        <color indexed="64"/>
      </bottom>
      <diagonal/>
    </border>
    <border>
      <left style="dotted">
        <color indexed="64"/>
      </left>
      <right/>
      <top style="thin">
        <color indexed="64"/>
      </top>
      <bottom/>
      <diagonal/>
    </border>
    <border>
      <left style="dotted">
        <color indexed="64"/>
      </left>
      <right/>
      <top/>
      <bottom/>
      <diagonal/>
    </border>
    <border>
      <left/>
      <right style="medium">
        <color indexed="64"/>
      </right>
      <top style="thin">
        <color indexed="64"/>
      </top>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style="thin">
        <color indexed="64"/>
      </right>
      <top style="medium">
        <color indexed="64"/>
      </top>
      <bottom style="thin">
        <color indexed="64"/>
      </bottom>
      <diagonal/>
    </border>
    <border>
      <left style="thick">
        <color rgb="FFC00000"/>
      </left>
      <right style="thick">
        <color rgb="FFC00000"/>
      </right>
      <top style="thick">
        <color rgb="FFC00000"/>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s>
  <cellStyleXfs count="50">
    <xf numFmtId="0" fontId="0" fillId="0" borderId="0"/>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2"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2" fillId="0" borderId="0" applyFont="0" applyFill="0" applyBorder="0" applyAlignment="0" applyProtection="0"/>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6" fontId="2" fillId="0" borderId="0" applyFont="0" applyFill="0" applyBorder="0" applyAlignment="0" applyProtection="0"/>
    <xf numFmtId="0" fontId="25" fillId="7" borderId="4" applyNumberFormat="0" applyAlignment="0" applyProtection="0">
      <alignment vertical="center"/>
    </xf>
    <xf numFmtId="0" fontId="2" fillId="0" borderId="0">
      <alignment vertical="center"/>
    </xf>
    <xf numFmtId="0" fontId="52" fillId="0" borderId="0">
      <alignment vertical="center"/>
    </xf>
    <xf numFmtId="0" fontId="2" fillId="0" borderId="0">
      <alignment vertical="center"/>
    </xf>
    <xf numFmtId="0" fontId="2" fillId="0" borderId="0">
      <alignment vertical="center"/>
    </xf>
    <xf numFmtId="0" fontId="2" fillId="0" borderId="0"/>
    <xf numFmtId="0" fontId="1" fillId="0" borderId="0"/>
    <xf numFmtId="0" fontId="26" fillId="4" borderId="0" applyNumberFormat="0" applyBorder="0" applyAlignment="0" applyProtection="0">
      <alignment vertical="center"/>
    </xf>
  </cellStyleXfs>
  <cellXfs count="848">
    <xf numFmtId="0" fontId="0" fillId="0" borderId="0" xfId="0"/>
    <xf numFmtId="49" fontId="4" fillId="0" borderId="0" xfId="0" applyNumberFormat="1" applyFont="1" applyAlignment="1">
      <alignment horizontal="center" vertical="center"/>
    </xf>
    <xf numFmtId="49" fontId="4" fillId="0" borderId="0" xfId="0" applyNumberFormat="1" applyFont="1" applyAlignment="1">
      <alignment horizontal="left" vertical="center"/>
    </xf>
    <xf numFmtId="49" fontId="4" fillId="0" borderId="0" xfId="0" applyNumberFormat="1" applyFont="1" applyAlignment="1">
      <alignment vertical="center"/>
    </xf>
    <xf numFmtId="49" fontId="6" fillId="0" borderId="0" xfId="0" applyNumberFormat="1" applyFont="1" applyAlignment="1">
      <alignment horizontal="center" vertical="center"/>
    </xf>
    <xf numFmtId="49" fontId="9" fillId="0" borderId="0" xfId="0" applyNumberFormat="1" applyFont="1" applyAlignment="1">
      <alignment vertical="center"/>
    </xf>
    <xf numFmtId="49" fontId="4" fillId="0" borderId="0" xfId="0" quotePrefix="1" applyNumberFormat="1" applyFont="1" applyAlignment="1">
      <alignment horizontal="center" vertical="center"/>
    </xf>
    <xf numFmtId="49" fontId="4" fillId="0" borderId="0" xfId="0" applyNumberFormat="1" applyFont="1" applyAlignment="1">
      <alignment horizontal="distributed" vertical="center" shrinkToFit="1"/>
    </xf>
    <xf numFmtId="49" fontId="4" fillId="0" borderId="0" xfId="0" applyNumberFormat="1" applyFont="1" applyAlignment="1">
      <alignment vertical="center" shrinkToFit="1"/>
    </xf>
    <xf numFmtId="49" fontId="4" fillId="0" borderId="0" xfId="0" applyNumberFormat="1" applyFont="1" applyAlignment="1">
      <alignment horizontal="distributed" vertical="center"/>
    </xf>
    <xf numFmtId="49" fontId="4" fillId="0" borderId="0" xfId="0" applyNumberFormat="1" applyFont="1" applyAlignment="1">
      <alignment horizontal="left" vertical="center" wrapText="1"/>
    </xf>
    <xf numFmtId="38" fontId="4" fillId="0" borderId="0" xfId="33" applyFont="1" applyAlignment="1">
      <alignment vertical="center"/>
    </xf>
    <xf numFmtId="49" fontId="6" fillId="0" borderId="0" xfId="0" applyNumberFormat="1" applyFont="1" applyAlignment="1">
      <alignment vertical="center"/>
    </xf>
    <xf numFmtId="49" fontId="7" fillId="0" borderId="0" xfId="0" applyNumberFormat="1" applyFont="1" applyAlignment="1">
      <alignment horizontal="center" vertical="center"/>
    </xf>
    <xf numFmtId="49" fontId="5" fillId="0" borderId="0" xfId="0" applyNumberFormat="1" applyFont="1" applyAlignment="1">
      <alignment horizontal="left" vertical="center"/>
    </xf>
    <xf numFmtId="49" fontId="7" fillId="0" borderId="0" xfId="0" applyNumberFormat="1" applyFont="1" applyAlignment="1">
      <alignment vertical="center" wrapText="1"/>
    </xf>
    <xf numFmtId="49" fontId="7" fillId="0" borderId="0" xfId="0" applyNumberFormat="1" applyFont="1" applyAlignment="1">
      <alignment horizontal="left" vertical="center"/>
    </xf>
    <xf numFmtId="0" fontId="4" fillId="0" borderId="0" xfId="0" applyFont="1" applyAlignment="1">
      <alignment horizontal="distributed" vertical="center"/>
    </xf>
    <xf numFmtId="0" fontId="4" fillId="0" borderId="0" xfId="0" applyFont="1" applyAlignment="1">
      <alignment horizontal="left" vertical="center"/>
    </xf>
    <xf numFmtId="0" fontId="4" fillId="0" borderId="0" xfId="0" applyFont="1" applyAlignment="1">
      <alignment vertical="center"/>
    </xf>
    <xf numFmtId="0" fontId="4" fillId="0" borderId="0" xfId="0" applyFont="1" applyAlignment="1">
      <alignment horizontal="center"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8" fillId="0" borderId="0" xfId="0" applyFont="1" applyAlignment="1">
      <alignment horizontal="center" vertical="center"/>
    </xf>
    <xf numFmtId="0" fontId="4" fillId="0" borderId="0" xfId="0" quotePrefix="1" applyFont="1" applyAlignment="1">
      <alignment vertical="center"/>
    </xf>
    <xf numFmtId="0" fontId="4" fillId="0" borderId="0" xfId="0" applyFont="1" applyAlignment="1">
      <alignment horizontal="right" vertical="center"/>
    </xf>
    <xf numFmtId="0" fontId="4" fillId="0" borderId="0" xfId="0" applyFont="1" applyAlignment="1">
      <alignment vertical="center" wrapText="1"/>
    </xf>
    <xf numFmtId="0" fontId="4" fillId="0" borderId="0" xfId="0" applyFont="1" applyAlignment="1">
      <alignment horizontal="left" vertical="center" indent="1" shrinkToFit="1"/>
    </xf>
    <xf numFmtId="0" fontId="4" fillId="0" borderId="0" xfId="0" applyFont="1" applyAlignment="1">
      <alignment horizontal="center" vertical="center" shrinkToFit="1"/>
    </xf>
    <xf numFmtId="0" fontId="4" fillId="0" borderId="15"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0" xfId="45" applyFont="1">
      <alignment vertical="center"/>
    </xf>
    <xf numFmtId="0" fontId="4" fillId="0" borderId="0" xfId="45" applyFont="1" applyAlignment="1">
      <alignment horizontal="center" vertical="center"/>
    </xf>
    <xf numFmtId="0" fontId="5" fillId="0" borderId="0" xfId="0" applyFont="1" applyAlignment="1">
      <alignment horizontal="distributed" vertical="center"/>
    </xf>
    <xf numFmtId="0" fontId="4" fillId="0" borderId="14" xfId="0" applyFont="1" applyBorder="1" applyAlignment="1">
      <alignment horizontal="center" vertical="center"/>
    </xf>
    <xf numFmtId="0" fontId="4" fillId="0" borderId="16" xfId="0" applyFont="1" applyBorder="1" applyAlignment="1">
      <alignment horizontal="center" vertical="center"/>
    </xf>
    <xf numFmtId="0" fontId="5" fillId="0" borderId="0" xfId="0" applyFont="1" applyAlignment="1">
      <alignment vertical="center"/>
    </xf>
    <xf numFmtId="0" fontId="5" fillId="0" borderId="0" xfId="0" applyFont="1" applyAlignment="1">
      <alignment horizontal="center" vertical="center"/>
    </xf>
    <xf numFmtId="0" fontId="4" fillId="0" borderId="0" xfId="45" applyFont="1" applyAlignment="1">
      <alignment horizontal="left" vertical="center" wrapText="1"/>
    </xf>
    <xf numFmtId="0" fontId="4" fillId="0" borderId="0" xfId="45" applyFont="1" applyAlignment="1">
      <alignment vertical="center" wrapText="1"/>
    </xf>
    <xf numFmtId="0" fontId="4" fillId="0" borderId="0" xfId="45" applyFont="1" applyAlignment="1">
      <alignment horizontal="justify" vertical="center" wrapText="1"/>
    </xf>
    <xf numFmtId="0" fontId="4" fillId="0" borderId="0" xfId="45" applyFont="1" applyAlignment="1">
      <alignment horizontal="justify" vertical="center" textRotation="255" wrapText="1"/>
    </xf>
    <xf numFmtId="0" fontId="4" fillId="0" borderId="0" xfId="45" applyFont="1" applyAlignment="1">
      <alignment horizontal="center" vertical="top" wrapText="1"/>
    </xf>
    <xf numFmtId="0" fontId="4" fillId="0" borderId="10" xfId="45" applyFont="1" applyBorder="1" applyAlignment="1">
      <alignment horizontal="center" vertical="center" wrapText="1"/>
    </xf>
    <xf numFmtId="0" fontId="4" fillId="0" borderId="10" xfId="45" applyFont="1" applyBorder="1" applyAlignment="1">
      <alignment horizontal="left" vertical="center" wrapText="1" indent="1"/>
    </xf>
    <xf numFmtId="0" fontId="4" fillId="0" borderId="11" xfId="45" applyFont="1" applyBorder="1" applyAlignment="1">
      <alignment horizontal="left" vertical="center" wrapText="1" indent="1"/>
    </xf>
    <xf numFmtId="0" fontId="4" fillId="0" borderId="12" xfId="45" applyFont="1" applyBorder="1" applyAlignment="1">
      <alignment horizontal="left" vertical="center" wrapText="1" indent="1"/>
    </xf>
    <xf numFmtId="0" fontId="4" fillId="0" borderId="13" xfId="45" applyFont="1" applyBorder="1" applyAlignment="1">
      <alignment horizontal="center" vertical="center" wrapText="1"/>
    </xf>
    <xf numFmtId="0" fontId="4" fillId="0" borderId="0" xfId="45" applyFont="1" applyAlignment="1">
      <alignment horizontal="distributed" vertical="center" wrapText="1"/>
    </xf>
    <xf numFmtId="0" fontId="4" fillId="0" borderId="15" xfId="45" applyFont="1" applyBorder="1" applyAlignment="1">
      <alignment horizontal="center" vertical="center" wrapText="1"/>
    </xf>
    <xf numFmtId="0" fontId="4" fillId="0" borderId="13" xfId="45" applyFont="1" applyBorder="1" applyAlignment="1">
      <alignment vertical="center" wrapText="1"/>
    </xf>
    <xf numFmtId="0" fontId="4" fillId="0" borderId="13" xfId="45" applyFont="1" applyBorder="1" applyAlignment="1">
      <alignment horizontal="justify" vertical="center" wrapText="1"/>
    </xf>
    <xf numFmtId="0" fontId="4" fillId="0" borderId="14" xfId="45" applyFont="1" applyBorder="1" applyAlignment="1">
      <alignment horizontal="justify" vertical="center" wrapText="1"/>
    </xf>
    <xf numFmtId="0" fontId="4" fillId="0" borderId="14" xfId="45" applyFont="1" applyBorder="1" applyAlignment="1">
      <alignment vertical="center" wrapText="1"/>
    </xf>
    <xf numFmtId="0" fontId="4" fillId="0" borderId="15" xfId="45" applyFont="1" applyBorder="1" applyAlignment="1">
      <alignment vertical="center" wrapText="1"/>
    </xf>
    <xf numFmtId="0" fontId="4" fillId="0" borderId="16" xfId="0" applyFont="1" applyBorder="1" applyAlignment="1">
      <alignment horizontal="distributed" vertical="center"/>
    </xf>
    <xf numFmtId="0" fontId="4" fillId="0" borderId="17" xfId="45" applyFont="1" applyBorder="1" applyAlignment="1">
      <alignment vertical="center" wrapText="1"/>
    </xf>
    <xf numFmtId="0" fontId="4" fillId="0" borderId="12" xfId="45" applyFont="1" applyBorder="1" applyAlignment="1">
      <alignment horizontal="center" vertical="center" wrapText="1"/>
    </xf>
    <xf numFmtId="0" fontId="4" fillId="0" borderId="17" xfId="45" applyFont="1" applyBorder="1" applyAlignment="1">
      <alignment horizontal="center" vertical="center" wrapText="1"/>
    </xf>
    <xf numFmtId="0" fontId="4" fillId="0" borderId="0" xfId="45" applyFont="1" applyAlignment="1">
      <alignment horizontal="center" vertical="center" wrapText="1"/>
    </xf>
    <xf numFmtId="0" fontId="4" fillId="0" borderId="0" xfId="45" applyFont="1" applyAlignment="1">
      <alignment horizontal="justify" vertical="top" wrapText="1"/>
    </xf>
    <xf numFmtId="0" fontId="4" fillId="0" borderId="14" xfId="45" applyFont="1" applyBorder="1">
      <alignment vertical="center"/>
    </xf>
    <xf numFmtId="0" fontId="4" fillId="0" borderId="13" xfId="45" applyFont="1" applyBorder="1" applyAlignment="1">
      <alignment vertical="top" wrapText="1"/>
    </xf>
    <xf numFmtId="0" fontId="4" fillId="0" borderId="13" xfId="45" applyFont="1" applyBorder="1" applyAlignment="1">
      <alignment horizontal="justify" vertical="top" wrapText="1"/>
    </xf>
    <xf numFmtId="0" fontId="4" fillId="0" borderId="0" xfId="45" applyFont="1" applyAlignment="1">
      <alignment vertical="top" wrapText="1"/>
    </xf>
    <xf numFmtId="0" fontId="4" fillId="0" borderId="0" xfId="45" applyFont="1" applyAlignment="1">
      <alignment horizontal="left" vertical="center"/>
    </xf>
    <xf numFmtId="0" fontId="4" fillId="0" borderId="18" xfId="45" applyFont="1" applyBorder="1" applyAlignment="1">
      <alignment vertical="top" wrapText="1"/>
    </xf>
    <xf numFmtId="0" fontId="4" fillId="0" borderId="19" xfId="45" applyFont="1" applyBorder="1" applyAlignment="1">
      <alignment vertical="top" wrapText="1"/>
    </xf>
    <xf numFmtId="0" fontId="4" fillId="0" borderId="19" xfId="45" applyFont="1" applyBorder="1" applyAlignment="1">
      <alignment horizontal="justify" vertical="top" wrapText="1"/>
    </xf>
    <xf numFmtId="0" fontId="4" fillId="0" borderId="19" xfId="45" applyFont="1" applyBorder="1">
      <alignment vertical="center"/>
    </xf>
    <xf numFmtId="0" fontId="4" fillId="0" borderId="0" xfId="0" applyFont="1" applyAlignment="1">
      <alignment horizontal="distributed" vertical="center" indent="1"/>
    </xf>
    <xf numFmtId="0" fontId="4" fillId="0" borderId="20" xfId="45" applyFont="1" applyBorder="1">
      <alignment vertical="center"/>
    </xf>
    <xf numFmtId="0" fontId="4" fillId="0" borderId="21" xfId="45" applyFont="1" applyBorder="1" applyAlignment="1">
      <alignment horizontal="justify" vertical="top" wrapText="1"/>
    </xf>
    <xf numFmtId="0" fontId="4" fillId="0" borderId="22" xfId="45" applyFont="1" applyBorder="1" applyAlignment="1">
      <alignment horizontal="justify" vertical="top" wrapText="1"/>
    </xf>
    <xf numFmtId="0" fontId="4" fillId="0" borderId="22" xfId="45" applyFont="1" applyBorder="1">
      <alignment vertical="center"/>
    </xf>
    <xf numFmtId="0" fontId="4" fillId="0" borderId="23" xfId="45" applyFont="1" applyBorder="1">
      <alignment vertical="center"/>
    </xf>
    <xf numFmtId="0" fontId="4" fillId="0" borderId="15" xfId="45" applyFont="1" applyBorder="1" applyAlignment="1">
      <alignment horizontal="justify" vertical="center"/>
    </xf>
    <xf numFmtId="0" fontId="4" fillId="0" borderId="16" xfId="45" applyFont="1" applyBorder="1" applyAlignment="1">
      <alignment horizontal="justify" vertical="center"/>
    </xf>
    <xf numFmtId="0" fontId="4" fillId="0" borderId="16" xfId="45" applyFont="1" applyBorder="1">
      <alignment vertical="center"/>
    </xf>
    <xf numFmtId="0" fontId="4" fillId="0" borderId="17" xfId="45" applyFont="1" applyBorder="1">
      <alignment vertical="center"/>
    </xf>
    <xf numFmtId="0" fontId="4" fillId="0" borderId="10" xfId="45" applyFont="1" applyBorder="1" applyAlignment="1">
      <alignment horizontal="center" vertical="top" wrapText="1"/>
    </xf>
    <xf numFmtId="0" fontId="4" fillId="0" borderId="11" xfId="45" applyFont="1" applyBorder="1" applyAlignment="1">
      <alignment horizontal="center" vertical="top" wrapText="1"/>
    </xf>
    <xf numFmtId="0" fontId="4" fillId="0" borderId="12" xfId="45" applyFont="1" applyBorder="1" applyAlignment="1">
      <alignment horizontal="center" vertical="top" wrapText="1"/>
    </xf>
    <xf numFmtId="0" fontId="4" fillId="0" borderId="16" xfId="45" applyFont="1" applyBorder="1" applyAlignment="1">
      <alignment vertical="center" wrapText="1"/>
    </xf>
    <xf numFmtId="0" fontId="4" fillId="0" borderId="0" xfId="0" applyFont="1" applyAlignment="1">
      <alignment horizontal="right" vertical="center" shrinkToFit="1"/>
    </xf>
    <xf numFmtId="0" fontId="4" fillId="0" borderId="0" xfId="0" applyFont="1" applyAlignment="1">
      <alignment horizontal="left" vertical="center" shrinkToFit="1"/>
    </xf>
    <xf numFmtId="0" fontId="4" fillId="0" borderId="0" xfId="0" applyFont="1" applyAlignment="1">
      <alignment horizontal="left" vertical="distributed" wrapText="1"/>
    </xf>
    <xf numFmtId="0" fontId="4" fillId="0" borderId="0" xfId="0" applyFont="1"/>
    <xf numFmtId="0" fontId="4" fillId="0" borderId="0" xfId="0" applyFont="1" applyAlignment="1">
      <alignment horizontal="left" vertical="center" indent="1"/>
    </xf>
    <xf numFmtId="0" fontId="4" fillId="0" borderId="0" xfId="0" applyFont="1" applyAlignment="1">
      <alignment horizontal="right" vertical="center" indent="1"/>
    </xf>
    <xf numFmtId="0" fontId="5" fillId="0" borderId="0" xfId="46" applyFont="1">
      <alignment vertical="center"/>
    </xf>
    <xf numFmtId="0" fontId="4" fillId="0" borderId="0" xfId="46" applyFont="1">
      <alignment vertical="center"/>
    </xf>
    <xf numFmtId="0" fontId="28" fillId="0" borderId="0" xfId="46" applyFont="1" applyAlignment="1">
      <alignment horizontal="left" vertical="center"/>
    </xf>
    <xf numFmtId="0" fontId="4" fillId="0" borderId="0" xfId="46" applyFont="1" applyAlignment="1">
      <alignment horizontal="distributed" vertical="center" indent="6"/>
    </xf>
    <xf numFmtId="0" fontId="4" fillId="0" borderId="0" xfId="46" applyFont="1" applyAlignment="1">
      <alignment horizontal="distributed" vertical="center"/>
    </xf>
    <xf numFmtId="0" fontId="27" fillId="0" borderId="0" xfId="46" applyFont="1" applyAlignment="1">
      <alignment horizontal="distributed" vertical="center" indent="1"/>
    </xf>
    <xf numFmtId="0" fontId="27" fillId="0" borderId="0" xfId="46" applyFont="1" applyAlignment="1">
      <alignment horizontal="justify" vertical="center"/>
    </xf>
    <xf numFmtId="0" fontId="30" fillId="0" borderId="0" xfId="46" applyFont="1" applyAlignment="1">
      <alignment horizontal="left" vertical="center"/>
    </xf>
    <xf numFmtId="0" fontId="4" fillId="0" borderId="0" xfId="0" applyFont="1" applyAlignment="1">
      <alignment vertical="center" shrinkToFit="1"/>
    </xf>
    <xf numFmtId="0" fontId="27" fillId="0" borderId="24" xfId="46" applyFont="1" applyBorder="1" applyAlignment="1">
      <alignment horizontal="right" vertical="center" wrapText="1"/>
    </xf>
    <xf numFmtId="0" fontId="5" fillId="0" borderId="0" xfId="0" applyFont="1" applyAlignment="1">
      <alignment horizontal="left" vertical="center"/>
    </xf>
    <xf numFmtId="0" fontId="6" fillId="0" borderId="0" xfId="47" applyFont="1" applyAlignment="1">
      <alignment vertical="center"/>
    </xf>
    <xf numFmtId="0" fontId="6" fillId="0" borderId="0" xfId="0" applyFont="1" applyAlignment="1">
      <alignment vertical="center"/>
    </xf>
    <xf numFmtId="0" fontId="6" fillId="0" borderId="25" xfId="47" applyFont="1" applyBorder="1" applyAlignment="1">
      <alignment vertical="center"/>
    </xf>
    <xf numFmtId="0" fontId="6" fillId="0" borderId="27" xfId="47" applyFont="1" applyBorder="1" applyAlignment="1">
      <alignment horizontal="center" vertical="center"/>
    </xf>
    <xf numFmtId="0" fontId="6" fillId="0" borderId="28" xfId="47" applyFont="1" applyBorder="1" applyAlignment="1">
      <alignment vertical="center"/>
    </xf>
    <xf numFmtId="0" fontId="6" fillId="0" borderId="0" xfId="47" applyFont="1" applyAlignment="1">
      <alignment horizontal="center" vertical="center"/>
    </xf>
    <xf numFmtId="0" fontId="6" fillId="0" borderId="29" xfId="47" applyFont="1" applyBorder="1" applyAlignment="1">
      <alignment vertical="center"/>
    </xf>
    <xf numFmtId="0" fontId="6" fillId="0" borderId="30" xfId="47" applyFont="1" applyBorder="1" applyAlignment="1">
      <alignment vertical="center"/>
    </xf>
    <xf numFmtId="0" fontId="6" fillId="0" borderId="31" xfId="47" applyFont="1" applyBorder="1" applyAlignment="1">
      <alignment vertical="center"/>
    </xf>
    <xf numFmtId="0" fontId="6" fillId="0" borderId="32" xfId="47" applyFont="1" applyBorder="1" applyAlignment="1">
      <alignment vertical="center"/>
    </xf>
    <xf numFmtId="0" fontId="6" fillId="0" borderId="33" xfId="47" applyFont="1" applyBorder="1" applyAlignment="1">
      <alignment vertical="center"/>
    </xf>
    <xf numFmtId="0" fontId="6" fillId="0" borderId="35" xfId="47" applyFont="1" applyBorder="1" applyAlignment="1">
      <alignment vertical="center"/>
    </xf>
    <xf numFmtId="0" fontId="6" fillId="0" borderId="35" xfId="0" applyFont="1" applyBorder="1" applyAlignment="1">
      <alignment vertical="center"/>
    </xf>
    <xf numFmtId="49" fontId="4" fillId="0" borderId="0" xfId="0" applyNumberFormat="1" applyFont="1" applyAlignment="1">
      <alignment horizontal="right" vertical="center"/>
    </xf>
    <xf numFmtId="0" fontId="41" fillId="0" borderId="10" xfId="0" applyFont="1" applyBorder="1" applyAlignment="1">
      <alignment horizontal="center" vertical="center"/>
    </xf>
    <xf numFmtId="0" fontId="41" fillId="0" borderId="11" xfId="0" applyFont="1" applyBorder="1" applyAlignment="1">
      <alignment horizontal="center" vertical="center"/>
    </xf>
    <xf numFmtId="0" fontId="41" fillId="0" borderId="12" xfId="0" applyFont="1" applyBorder="1" applyAlignment="1">
      <alignment horizontal="center" vertical="center"/>
    </xf>
    <xf numFmtId="0" fontId="0" fillId="0" borderId="37" xfId="0" applyBorder="1" applyAlignment="1">
      <alignment horizontal="right" vertical="center"/>
    </xf>
    <xf numFmtId="0" fontId="0" fillId="0" borderId="14" xfId="0" applyBorder="1"/>
    <xf numFmtId="0" fontId="0" fillId="0" borderId="11" xfId="0" applyBorder="1"/>
    <xf numFmtId="0" fontId="0" fillId="0" borderId="12" xfId="0" applyBorder="1"/>
    <xf numFmtId="0" fontId="0" fillId="0" borderId="16" xfId="0" applyBorder="1"/>
    <xf numFmtId="0" fontId="0" fillId="0" borderId="17" xfId="0" applyBorder="1"/>
    <xf numFmtId="0" fontId="0" fillId="0" borderId="10" xfId="0" applyBorder="1"/>
    <xf numFmtId="0" fontId="0" fillId="0" borderId="13" xfId="0" applyBorder="1"/>
    <xf numFmtId="0" fontId="0" fillId="0" borderId="0" xfId="0" applyAlignment="1">
      <alignment vertical="center"/>
    </xf>
    <xf numFmtId="0" fontId="38" fillId="0" borderId="0" xfId="0" applyFont="1"/>
    <xf numFmtId="0" fontId="0" fillId="0" borderId="15" xfId="0" applyBorder="1"/>
    <xf numFmtId="0" fontId="4" fillId="0" borderId="38" xfId="0" applyFont="1" applyBorder="1" applyAlignment="1">
      <alignment horizontal="right" vertical="center"/>
    </xf>
    <xf numFmtId="0" fontId="4" fillId="0" borderId="34" xfId="0" applyFont="1" applyBorder="1" applyAlignment="1">
      <alignment horizontal="distributed" vertical="center"/>
    </xf>
    <xf numFmtId="0" fontId="4" fillId="0" borderId="11" xfId="0" applyFont="1" applyBorder="1"/>
    <xf numFmtId="0" fontId="4" fillId="0" borderId="12" xfId="0" applyFont="1" applyBorder="1"/>
    <xf numFmtId="0" fontId="4" fillId="0" borderId="14" xfId="0" applyFont="1" applyBorder="1"/>
    <xf numFmtId="0" fontId="4" fillId="0" borderId="16" xfId="0" applyFont="1" applyBorder="1"/>
    <xf numFmtId="0" fontId="4" fillId="0" borderId="17" xfId="0" applyFont="1" applyBorder="1"/>
    <xf numFmtId="0" fontId="4" fillId="0" borderId="24" xfId="0" applyFont="1" applyBorder="1"/>
    <xf numFmtId="0" fontId="4" fillId="0" borderId="34" xfId="0" applyFont="1" applyBorder="1"/>
    <xf numFmtId="0" fontId="4" fillId="0" borderId="34" xfId="0" applyFont="1" applyBorder="1" applyAlignment="1">
      <alignment horizontal="center" vertical="center"/>
    </xf>
    <xf numFmtId="0" fontId="4" fillId="0" borderId="39" xfId="0" applyFont="1" applyBorder="1"/>
    <xf numFmtId="0" fontId="4" fillId="0" borderId="24" xfId="0" applyFont="1" applyBorder="1" applyAlignment="1">
      <alignment horizontal="right" vertical="center"/>
    </xf>
    <xf numFmtId="0" fontId="4" fillId="0" borderId="34" xfId="0" applyFont="1" applyBorder="1" applyAlignment="1">
      <alignment horizontal="left" vertical="center"/>
    </xf>
    <xf numFmtId="0" fontId="4" fillId="0" borderId="34" xfId="0" applyFont="1" applyBorder="1" applyAlignment="1">
      <alignment horizontal="right" vertical="center"/>
    </xf>
    <xf numFmtId="0" fontId="4" fillId="0" borderId="39" xfId="0" applyFont="1" applyBorder="1" applyAlignment="1">
      <alignment horizontal="left" vertical="center"/>
    </xf>
    <xf numFmtId="0" fontId="4" fillId="0" borderId="13" xfId="0" applyFont="1" applyBorder="1"/>
    <xf numFmtId="0" fontId="27" fillId="0" borderId="0" xfId="46" applyFont="1" applyAlignment="1">
      <alignment horizontal="distributed" vertical="center" wrapText="1" indent="1"/>
    </xf>
    <xf numFmtId="49" fontId="4" fillId="0" borderId="0" xfId="41" applyNumberFormat="1" applyFont="1" applyBorder="1" applyAlignment="1">
      <alignment horizontal="center" vertical="center" wrapText="1"/>
    </xf>
    <xf numFmtId="0" fontId="4" fillId="0" borderId="10" xfId="0" applyFont="1" applyBorder="1" applyAlignment="1">
      <alignment horizontal="center" vertical="center"/>
    </xf>
    <xf numFmtId="0" fontId="4" fillId="0" borderId="11" xfId="0" applyFont="1" applyBorder="1" applyAlignment="1">
      <alignment horizontal="center" vertical="center"/>
    </xf>
    <xf numFmtId="0" fontId="4" fillId="0" borderId="13" xfId="0" applyFont="1" applyBorder="1" applyAlignment="1">
      <alignment horizontal="center" vertical="center"/>
    </xf>
    <xf numFmtId="0" fontId="4" fillId="0" borderId="15" xfId="0" applyFont="1" applyBorder="1" applyAlignment="1">
      <alignment horizontal="center" vertical="center"/>
    </xf>
    <xf numFmtId="0" fontId="4" fillId="0" borderId="17" xfId="0" applyFont="1" applyBorder="1" applyAlignment="1">
      <alignment horizontal="center" vertical="center"/>
    </xf>
    <xf numFmtId="0" fontId="6" fillId="0" borderId="0" xfId="47" applyFont="1" applyAlignment="1">
      <alignment horizontal="distributed" vertical="center"/>
    </xf>
    <xf numFmtId="0" fontId="6" fillId="0" borderId="0" xfId="47" applyFont="1" applyAlignment="1">
      <alignment horizontal="center" vertical="distributed"/>
    </xf>
    <xf numFmtId="0" fontId="4" fillId="0" borderId="14" xfId="45" applyFont="1" applyBorder="1" applyAlignment="1">
      <alignment horizontal="center" vertical="center"/>
    </xf>
    <xf numFmtId="0" fontId="4" fillId="0" borderId="0" xfId="45" applyFont="1" applyAlignment="1">
      <alignment horizontal="distributed" vertical="center"/>
    </xf>
    <xf numFmtId="0" fontId="36" fillId="0" borderId="0" xfId="0" applyFont="1" applyAlignment="1">
      <alignment horizontal="center" vertical="center"/>
    </xf>
    <xf numFmtId="178" fontId="6" fillId="0" borderId="0" xfId="33" applyNumberFormat="1" applyFont="1" applyBorder="1" applyAlignment="1">
      <alignment horizontal="center" vertical="center"/>
    </xf>
    <xf numFmtId="38" fontId="4" fillId="0" borderId="0" xfId="33" applyFont="1" applyBorder="1" applyAlignment="1">
      <alignment vertical="center"/>
    </xf>
    <xf numFmtId="49" fontId="4" fillId="0" borderId="10" xfId="0" applyNumberFormat="1" applyFont="1" applyBorder="1" applyAlignment="1">
      <alignment horizontal="distributed" vertical="center"/>
    </xf>
    <xf numFmtId="49" fontId="4" fillId="0" borderId="12" xfId="0" applyNumberFormat="1" applyFont="1" applyBorder="1" applyAlignment="1">
      <alignment vertical="center"/>
    </xf>
    <xf numFmtId="49" fontId="4" fillId="0" borderId="12" xfId="0" applyNumberFormat="1" applyFont="1" applyBorder="1" applyAlignment="1">
      <alignment horizontal="distributed" vertical="center"/>
    </xf>
    <xf numFmtId="49" fontId="4" fillId="0" borderId="10" xfId="0" applyNumberFormat="1" applyFont="1" applyBorder="1" applyAlignment="1">
      <alignment vertical="center"/>
    </xf>
    <xf numFmtId="178" fontId="4" fillId="0" borderId="12" xfId="33" applyNumberFormat="1" applyFont="1" applyBorder="1" applyAlignment="1">
      <alignment horizontal="center" vertical="center"/>
    </xf>
    <xf numFmtId="178" fontId="4" fillId="0" borderId="10" xfId="33" applyNumberFormat="1" applyFont="1" applyBorder="1" applyAlignment="1">
      <alignment horizontal="center" vertical="center"/>
    </xf>
    <xf numFmtId="49" fontId="7" fillId="0" borderId="16" xfId="0" applyNumberFormat="1" applyFont="1" applyBorder="1" applyAlignment="1">
      <alignment horizontal="left" vertical="center"/>
    </xf>
    <xf numFmtId="49" fontId="4" fillId="0" borderId="16" xfId="0" applyNumberFormat="1" applyFont="1" applyBorder="1" applyAlignment="1">
      <alignment vertical="center"/>
    </xf>
    <xf numFmtId="49" fontId="4" fillId="0" borderId="16" xfId="0" applyNumberFormat="1" applyFont="1" applyBorder="1" applyAlignment="1">
      <alignment horizontal="center" vertical="center"/>
    </xf>
    <xf numFmtId="49" fontId="4" fillId="0" borderId="16" xfId="0" applyNumberFormat="1" applyFont="1" applyBorder="1" applyAlignment="1">
      <alignment horizontal="left" vertical="center"/>
    </xf>
    <xf numFmtId="0" fontId="27" fillId="0" borderId="0" xfId="0" applyFont="1" applyAlignment="1">
      <alignment horizontal="justify"/>
    </xf>
    <xf numFmtId="0" fontId="27" fillId="0" borderId="0" xfId="0" applyFont="1" applyAlignment="1">
      <alignment horizontal="left" vertical="center"/>
    </xf>
    <xf numFmtId="49" fontId="39" fillId="0" borderId="0" xfId="0" applyNumberFormat="1" applyFont="1" applyAlignment="1">
      <alignment horizontal="center" vertical="top"/>
    </xf>
    <xf numFmtId="0" fontId="5" fillId="0" borderId="0" xfId="0" applyFont="1"/>
    <xf numFmtId="0" fontId="4" fillId="0" borderId="11"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24" xfId="0" applyFont="1" applyBorder="1" applyAlignment="1">
      <alignment vertical="center"/>
    </xf>
    <xf numFmtId="0" fontId="35" fillId="0" borderId="0" xfId="0" applyFont="1" applyAlignment="1">
      <alignment horizontal="left" vertical="center"/>
    </xf>
    <xf numFmtId="0" fontId="45" fillId="0" borderId="0" xfId="0" applyFont="1"/>
    <xf numFmtId="0" fontId="45" fillId="0" borderId="0" xfId="0" applyFont="1" applyAlignment="1">
      <alignment horizontal="center" vertical="center"/>
    </xf>
    <xf numFmtId="0" fontId="5" fillId="0" borderId="40" xfId="0" applyFont="1" applyBorder="1" applyAlignment="1">
      <alignment horizontal="left" vertical="center"/>
    </xf>
    <xf numFmtId="0" fontId="4" fillId="0" borderId="15" xfId="0" applyFont="1" applyBorder="1"/>
    <xf numFmtId="0" fontId="4" fillId="0" borderId="41" xfId="0" applyFont="1" applyBorder="1"/>
    <xf numFmtId="0" fontId="4" fillId="0" borderId="42" xfId="0" applyFont="1" applyBorder="1"/>
    <xf numFmtId="0" fontId="4" fillId="0" borderId="43" xfId="0" applyFont="1" applyBorder="1"/>
    <xf numFmtId="0" fontId="4" fillId="0" borderId="44" xfId="0" applyFont="1" applyBorder="1"/>
    <xf numFmtId="0" fontId="4" fillId="0" borderId="45" xfId="0" applyFont="1" applyBorder="1"/>
    <xf numFmtId="0" fontId="4" fillId="0" borderId="46" xfId="0" applyFont="1" applyBorder="1"/>
    <xf numFmtId="0" fontId="4" fillId="0" borderId="35" xfId="0" applyFont="1" applyBorder="1"/>
    <xf numFmtId="0" fontId="4" fillId="0" borderId="47" xfId="0" applyFont="1" applyBorder="1"/>
    <xf numFmtId="0" fontId="5" fillId="0" borderId="48" xfId="0" applyFont="1" applyBorder="1" applyAlignment="1">
      <alignment horizontal="left" vertical="center"/>
    </xf>
    <xf numFmtId="0" fontId="6" fillId="0" borderId="0" xfId="47" applyFont="1" applyAlignment="1">
      <alignment horizontal="left" vertical="center" wrapText="1"/>
    </xf>
    <xf numFmtId="0" fontId="34" fillId="0" borderId="0" xfId="47" applyFont="1" applyAlignment="1">
      <alignment horizontal="center" vertical="distributed"/>
    </xf>
    <xf numFmtId="0" fontId="6" fillId="0" borderId="0" xfId="0" applyFont="1" applyAlignment="1">
      <alignment horizontal="distributed" vertical="center"/>
    </xf>
    <xf numFmtId="0" fontId="6" fillId="0" borderId="29" xfId="0" applyFont="1" applyBorder="1" applyAlignment="1">
      <alignment vertical="center"/>
    </xf>
    <xf numFmtId="0" fontId="6" fillId="0" borderId="0" xfId="48" applyFont="1" applyAlignment="1">
      <alignment vertical="center"/>
    </xf>
    <xf numFmtId="0" fontId="6" fillId="0" borderId="25" xfId="48" applyFont="1" applyBorder="1" applyAlignment="1">
      <alignment vertical="center"/>
    </xf>
    <xf numFmtId="0" fontId="6" fillId="0" borderId="27" xfId="48" applyFont="1" applyBorder="1" applyAlignment="1">
      <alignment horizontal="center" vertical="center"/>
    </xf>
    <xf numFmtId="0" fontId="6" fillId="0" borderId="33" xfId="48" applyFont="1" applyBorder="1" applyAlignment="1">
      <alignment vertical="center"/>
    </xf>
    <xf numFmtId="0" fontId="6" fillId="0" borderId="34" xfId="48" applyFont="1" applyBorder="1" applyAlignment="1">
      <alignment vertical="center"/>
    </xf>
    <xf numFmtId="0" fontId="6" fillId="0" borderId="24" xfId="48" applyFont="1" applyBorder="1" applyAlignment="1">
      <alignment vertical="center"/>
    </xf>
    <xf numFmtId="0" fontId="6" fillId="0" borderId="35" xfId="48" applyFont="1" applyBorder="1" applyAlignment="1">
      <alignment vertical="center"/>
    </xf>
    <xf numFmtId="0" fontId="6" fillId="0" borderId="0" xfId="48" applyFont="1" applyAlignment="1">
      <alignment horizontal="distributed" vertical="center"/>
    </xf>
    <xf numFmtId="0" fontId="6" fillId="0" borderId="0" xfId="48" applyFont="1" applyAlignment="1">
      <alignment horizontal="center" vertical="center"/>
    </xf>
    <xf numFmtId="0" fontId="6" fillId="0" borderId="28" xfId="48" applyFont="1" applyBorder="1" applyAlignment="1">
      <alignment vertical="center"/>
    </xf>
    <xf numFmtId="0" fontId="6" fillId="0" borderId="0" xfId="48" applyFont="1" applyAlignment="1">
      <alignment horizontal="center" vertical="distributed"/>
    </xf>
    <xf numFmtId="0" fontId="34" fillId="0" borderId="0" xfId="48" applyFont="1" applyAlignment="1">
      <alignment horizontal="center" vertical="distributed"/>
    </xf>
    <xf numFmtId="0" fontId="6" fillId="0" borderId="29" xfId="48" applyFont="1" applyBorder="1" applyAlignment="1">
      <alignment vertical="center"/>
    </xf>
    <xf numFmtId="0" fontId="6" fillId="0" borderId="0" xfId="48" applyFont="1" applyAlignment="1">
      <alignment horizontal="left" vertical="center" wrapText="1"/>
    </xf>
    <xf numFmtId="0" fontId="34" fillId="0" borderId="0" xfId="48" applyFont="1" applyAlignment="1">
      <alignment horizontal="left" vertical="center"/>
    </xf>
    <xf numFmtId="0" fontId="6" fillId="0" borderId="30" xfId="48" applyFont="1" applyBorder="1" applyAlignment="1">
      <alignment vertical="center"/>
    </xf>
    <xf numFmtId="0" fontId="6" fillId="0" borderId="31" xfId="48" applyFont="1" applyBorder="1" applyAlignment="1">
      <alignment vertical="center"/>
    </xf>
    <xf numFmtId="0" fontId="6" fillId="0" borderId="32" xfId="48" applyFont="1" applyBorder="1" applyAlignment="1">
      <alignmen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16" xfId="45" applyFont="1" applyBorder="1" applyAlignment="1">
      <alignment horizontal="center" vertical="center"/>
    </xf>
    <xf numFmtId="0" fontId="4" fillId="0" borderId="16" xfId="45" applyFont="1" applyBorder="1" applyAlignment="1">
      <alignment horizontal="distributed" vertical="center"/>
    </xf>
    <xf numFmtId="0" fontId="4" fillId="0" borderId="16" xfId="45" applyFont="1" applyBorder="1" applyAlignment="1">
      <alignment horizontal="left" vertical="center"/>
    </xf>
    <xf numFmtId="0" fontId="46" fillId="0" borderId="10" xfId="0" applyFont="1" applyBorder="1" applyAlignment="1">
      <alignment horizontal="center" vertical="center"/>
    </xf>
    <xf numFmtId="0" fontId="46" fillId="0" borderId="11" xfId="0" applyFont="1" applyBorder="1" applyAlignment="1">
      <alignment horizontal="center" vertical="center"/>
    </xf>
    <xf numFmtId="0" fontId="46" fillId="0" borderId="12" xfId="0" applyFont="1" applyBorder="1" applyAlignment="1">
      <alignment horizontal="center" vertical="center"/>
    </xf>
    <xf numFmtId="0" fontId="4" fillId="0" borderId="37" xfId="0" applyFont="1" applyBorder="1" applyAlignment="1">
      <alignment horizontal="right" vertical="center"/>
    </xf>
    <xf numFmtId="0" fontId="4" fillId="0" borderId="10" xfId="0" applyFont="1" applyBorder="1"/>
    <xf numFmtId="0" fontId="4" fillId="0" borderId="49" xfId="0" applyFont="1" applyBorder="1" applyAlignment="1">
      <alignment horizontal="center" vertical="center"/>
    </xf>
    <xf numFmtId="0" fontId="33" fillId="0" borderId="0" xfId="0" applyFont="1" applyAlignment="1">
      <alignment vertical="center"/>
    </xf>
    <xf numFmtId="0" fontId="4" fillId="0" borderId="0" xfId="0" applyFont="1" applyAlignment="1">
      <alignment horizontal="distributed" vertical="center" justifyLastLine="1"/>
    </xf>
    <xf numFmtId="0" fontId="31" fillId="0" borderId="0" xfId="0" applyFont="1" applyAlignment="1">
      <alignment horizontal="distributed" vertical="center" justifyLastLine="1"/>
    </xf>
    <xf numFmtId="0" fontId="27" fillId="0" borderId="0" xfId="46" applyFont="1" applyAlignment="1">
      <alignment horizontal="left" vertical="center"/>
    </xf>
    <xf numFmtId="0" fontId="44" fillId="0" borderId="0" xfId="0" applyFont="1" applyAlignment="1">
      <alignment horizontal="center"/>
    </xf>
    <xf numFmtId="0" fontId="37" fillId="0" borderId="0" xfId="0" applyFont="1" applyAlignment="1">
      <alignment vertical="center"/>
    </xf>
    <xf numFmtId="0" fontId="35" fillId="0" borderId="0" xfId="0" applyFont="1" applyAlignment="1">
      <alignment horizontal="left" vertical="center" shrinkToFit="1"/>
    </xf>
    <xf numFmtId="0" fontId="35" fillId="0" borderId="0" xfId="0" applyFont="1" applyAlignment="1">
      <alignment vertical="center" shrinkToFit="1"/>
    </xf>
    <xf numFmtId="0" fontId="4" fillId="0" borderId="24" xfId="0" applyFont="1" applyBorder="1" applyAlignment="1">
      <alignment horizontal="center" vertical="center"/>
    </xf>
    <xf numFmtId="0" fontId="4" fillId="0" borderId="0" xfId="0" applyFont="1" applyAlignment="1">
      <alignment vertical="center" justifyLastLine="1"/>
    </xf>
    <xf numFmtId="0" fontId="31" fillId="0" borderId="0" xfId="0" applyFont="1" applyAlignment="1">
      <alignment vertical="center" justifyLastLine="1"/>
    </xf>
    <xf numFmtId="0" fontId="48" fillId="0" borderId="37" xfId="0" applyFont="1" applyBorder="1" applyAlignment="1">
      <alignment horizontal="center" vertical="center"/>
    </xf>
    <xf numFmtId="0" fontId="48" fillId="0" borderId="50" xfId="0" applyFont="1" applyBorder="1" applyAlignment="1">
      <alignment horizontal="center" vertical="center"/>
    </xf>
    <xf numFmtId="0" fontId="4" fillId="0" borderId="0" xfId="0" applyFont="1" applyAlignment="1">
      <alignment horizontal="left" vertical="center" justifyLastLine="1"/>
    </xf>
    <xf numFmtId="0" fontId="49" fillId="0" borderId="37" xfId="0" applyFont="1" applyBorder="1" applyAlignment="1">
      <alignment horizontal="center" vertical="center"/>
    </xf>
    <xf numFmtId="0" fontId="50" fillId="0" borderId="37" xfId="0" applyFont="1" applyBorder="1" applyAlignment="1">
      <alignment horizontal="center" vertical="center"/>
    </xf>
    <xf numFmtId="0" fontId="50" fillId="0" borderId="50" xfId="0" applyFont="1" applyBorder="1" applyAlignment="1">
      <alignment horizontal="center" vertical="center"/>
    </xf>
    <xf numFmtId="0" fontId="0" fillId="0" borderId="0" xfId="0" applyAlignment="1">
      <alignment horizontal="center" vertical="center"/>
    </xf>
    <xf numFmtId="0" fontId="0" fillId="0" borderId="0" xfId="0" applyAlignment="1">
      <alignment horizontal="distributed" vertical="center"/>
    </xf>
    <xf numFmtId="49" fontId="4" fillId="0" borderId="0" xfId="0" applyNumberFormat="1" applyFont="1" applyAlignment="1">
      <alignment vertical="top" wrapText="1" readingOrder="1"/>
    </xf>
    <xf numFmtId="49" fontId="4" fillId="0" borderId="0" xfId="0" applyNumberFormat="1" applyFont="1" applyAlignment="1">
      <alignment vertical="center" readingOrder="1"/>
    </xf>
    <xf numFmtId="49" fontId="51" fillId="0" borderId="49" xfId="0" applyNumberFormat="1" applyFont="1" applyBorder="1" applyAlignment="1">
      <alignment horizontal="left" vertical="center"/>
    </xf>
    <xf numFmtId="49" fontId="4" fillId="0" borderId="49" xfId="0" applyNumberFormat="1" applyFont="1" applyBorder="1" applyAlignment="1">
      <alignment horizontal="left" vertical="center"/>
    </xf>
    <xf numFmtId="49" fontId="53" fillId="0" borderId="0" xfId="0" applyNumberFormat="1" applyFont="1" applyAlignment="1">
      <alignment vertical="center"/>
    </xf>
    <xf numFmtId="0" fontId="54" fillId="0" borderId="0" xfId="0" applyFont="1" applyAlignment="1">
      <alignment vertical="center"/>
    </xf>
    <xf numFmtId="0" fontId="55" fillId="0" borderId="0" xfId="0" applyFont="1" applyAlignment="1">
      <alignment vertical="center"/>
    </xf>
    <xf numFmtId="0" fontId="56" fillId="0" borderId="0" xfId="0" applyFont="1" applyAlignment="1">
      <alignment vertical="center"/>
    </xf>
    <xf numFmtId="49" fontId="54" fillId="0" borderId="0" xfId="0" applyNumberFormat="1" applyFont="1" applyAlignment="1">
      <alignment vertical="center"/>
    </xf>
    <xf numFmtId="0" fontId="27" fillId="0" borderId="0" xfId="46" applyFont="1">
      <alignment vertical="center"/>
    </xf>
    <xf numFmtId="0" fontId="6" fillId="0" borderId="36" xfId="48" applyFont="1" applyBorder="1" applyAlignment="1">
      <alignment vertical="center"/>
    </xf>
    <xf numFmtId="0" fontId="6" fillId="0" borderId="24" xfId="0" applyFont="1" applyBorder="1" applyAlignment="1">
      <alignment vertical="center"/>
    </xf>
    <xf numFmtId="0" fontId="6" fillId="0" borderId="13" xfId="48" applyFont="1" applyBorder="1" applyAlignment="1">
      <alignment vertical="center"/>
    </xf>
    <xf numFmtId="0" fontId="6" fillId="0" borderId="34" xfId="48" applyFont="1" applyBorder="1" applyAlignment="1">
      <alignment vertical="top"/>
    </xf>
    <xf numFmtId="180" fontId="8" fillId="0" borderId="0" xfId="0" applyNumberFormat="1" applyFont="1" applyAlignment="1">
      <alignment horizontal="center" vertical="center"/>
    </xf>
    <xf numFmtId="184" fontId="8" fillId="0" borderId="0" xfId="0" applyNumberFormat="1" applyFont="1" applyAlignment="1">
      <alignment horizontal="center" vertical="center"/>
    </xf>
    <xf numFmtId="185" fontId="8" fillId="0" borderId="0" xfId="0" applyNumberFormat="1" applyFont="1" applyAlignment="1">
      <alignment horizontal="center" vertical="center"/>
    </xf>
    <xf numFmtId="0" fontId="0" fillId="0" borderId="0" xfId="0" applyAlignment="1">
      <alignment vertical="center" wrapText="1"/>
    </xf>
    <xf numFmtId="0" fontId="4" fillId="0" borderId="70" xfId="0" applyFont="1" applyBorder="1" applyAlignment="1">
      <alignment horizontal="center" vertical="top" wrapText="1" readingOrder="1"/>
    </xf>
    <xf numFmtId="180" fontId="35" fillId="0" borderId="0" xfId="0" applyNumberFormat="1" applyFont="1" applyAlignment="1">
      <alignment horizontal="center" vertical="center"/>
    </xf>
    <xf numFmtId="184" fontId="35" fillId="0" borderId="0" xfId="0" applyNumberFormat="1" applyFont="1" applyAlignment="1">
      <alignment horizontal="center" vertical="center"/>
    </xf>
    <xf numFmtId="185" fontId="35" fillId="0" borderId="0" xfId="0" applyNumberFormat="1" applyFont="1" applyAlignment="1">
      <alignment horizontal="center" vertical="center"/>
    </xf>
    <xf numFmtId="0" fontId="8" fillId="0" borderId="24" xfId="0" applyFont="1" applyBorder="1" applyAlignment="1">
      <alignment vertical="center" wrapText="1"/>
    </xf>
    <xf numFmtId="0" fontId="8" fillId="0" borderId="16" xfId="0" applyFont="1" applyBorder="1" applyAlignment="1">
      <alignment vertical="center"/>
    </xf>
    <xf numFmtId="0" fontId="8" fillId="0" borderId="0" xfId="0" applyFont="1" applyAlignment="1">
      <alignment vertical="center"/>
    </xf>
    <xf numFmtId="0" fontId="0" fillId="0" borderId="71" xfId="0" applyBorder="1"/>
    <xf numFmtId="0" fontId="0" fillId="0" borderId="35" xfId="0" applyBorder="1"/>
    <xf numFmtId="0" fontId="0" fillId="24" borderId="33" xfId="0" applyFill="1" applyBorder="1" applyAlignment="1">
      <alignment horizontal="distributed" vertical="center" indent="1"/>
    </xf>
    <xf numFmtId="0" fontId="0" fillId="24" borderId="33" xfId="0" applyFill="1" applyBorder="1" applyAlignment="1">
      <alignment horizontal="distributed" vertical="center" wrapText="1" indent="1"/>
    </xf>
    <xf numFmtId="0" fontId="0" fillId="24" borderId="60" xfId="0" applyFill="1" applyBorder="1" applyAlignment="1">
      <alignment horizontal="distributed" vertical="center" wrapText="1" indent="1"/>
    </xf>
    <xf numFmtId="0" fontId="0" fillId="0" borderId="47" xfId="0" applyBorder="1"/>
    <xf numFmtId="179" fontId="0" fillId="0" borderId="76" xfId="0" applyNumberFormat="1" applyBorder="1" applyAlignment="1">
      <alignment horizontal="left"/>
    </xf>
    <xf numFmtId="0" fontId="0" fillId="0" borderId="77" xfId="0" applyBorder="1" applyAlignment="1">
      <alignment vertical="center" wrapText="1"/>
    </xf>
    <xf numFmtId="0" fontId="0" fillId="0" borderId="77" xfId="0" applyBorder="1" applyAlignment="1">
      <alignment vertical="center"/>
    </xf>
    <xf numFmtId="179" fontId="0" fillId="0" borderId="77" xfId="0" applyNumberFormat="1" applyBorder="1" applyAlignment="1">
      <alignment horizontal="left" vertical="center"/>
    </xf>
    <xf numFmtId="176" fontId="0" fillId="0" borderId="77" xfId="0" applyNumberFormat="1" applyBorder="1" applyAlignment="1">
      <alignment horizontal="left" vertical="center"/>
    </xf>
    <xf numFmtId="0" fontId="0" fillId="0" borderId="77" xfId="0" applyBorder="1"/>
    <xf numFmtId="179" fontId="0" fillId="0" borderId="77" xfId="0" applyNumberFormat="1" applyBorder="1" applyAlignment="1">
      <alignment horizontal="left"/>
    </xf>
    <xf numFmtId="0" fontId="0" fillId="26" borderId="57" xfId="0" applyFill="1" applyBorder="1" applyAlignment="1">
      <alignment horizontal="center" vertical="center"/>
    </xf>
    <xf numFmtId="0" fontId="0" fillId="26" borderId="57" xfId="0" applyFill="1" applyBorder="1"/>
    <xf numFmtId="0" fontId="0" fillId="26" borderId="34" xfId="0" applyFill="1" applyBorder="1" applyAlignment="1">
      <alignment horizontal="center" vertical="center"/>
    </xf>
    <xf numFmtId="0" fontId="0" fillId="26" borderId="34" xfId="0" applyFill="1" applyBorder="1"/>
    <xf numFmtId="0" fontId="0" fillId="26" borderId="34" xfId="0" applyFill="1" applyBorder="1" applyAlignment="1">
      <alignment vertical="center"/>
    </xf>
    <xf numFmtId="181" fontId="0" fillId="26" borderId="34" xfId="0" applyNumberFormat="1" applyFill="1" applyBorder="1"/>
    <xf numFmtId="0" fontId="0" fillId="26" borderId="11" xfId="0" applyFill="1" applyBorder="1"/>
    <xf numFmtId="0" fontId="0" fillId="26" borderId="17" xfId="0" applyFill="1" applyBorder="1"/>
    <xf numFmtId="0" fontId="0" fillId="26" borderId="73" xfId="0" applyFill="1" applyBorder="1"/>
    <xf numFmtId="0" fontId="0" fillId="26" borderId="39" xfId="0" applyFill="1" applyBorder="1"/>
    <xf numFmtId="0" fontId="0" fillId="26" borderId="74" xfId="0" applyFill="1" applyBorder="1"/>
    <xf numFmtId="0" fontId="0" fillId="26" borderId="42" xfId="0" applyFill="1" applyBorder="1"/>
    <xf numFmtId="0" fontId="0" fillId="26" borderId="75" xfId="0" applyFill="1" applyBorder="1"/>
    <xf numFmtId="0" fontId="0" fillId="26" borderId="16" xfId="0" applyFill="1" applyBorder="1"/>
    <xf numFmtId="0" fontId="0" fillId="26" borderId="72" xfId="0" applyFill="1" applyBorder="1"/>
    <xf numFmtId="176" fontId="0" fillId="0" borderId="80" xfId="0" applyNumberFormat="1" applyBorder="1" applyAlignment="1">
      <alignment horizontal="left" vertical="center"/>
    </xf>
    <xf numFmtId="0" fontId="57" fillId="26" borderId="71" xfId="0" applyFont="1" applyFill="1" applyBorder="1"/>
    <xf numFmtId="176" fontId="0" fillId="0" borderId="78" xfId="0" applyNumberFormat="1" applyBorder="1" applyAlignment="1">
      <alignment horizontal="left"/>
    </xf>
    <xf numFmtId="181" fontId="8" fillId="0" borderId="0" xfId="0" applyNumberFormat="1" applyFont="1" applyAlignment="1">
      <alignment horizontal="center" vertical="center"/>
    </xf>
    <xf numFmtId="182" fontId="8" fillId="0" borderId="0" xfId="0" applyNumberFormat="1" applyFont="1" applyAlignment="1">
      <alignment horizontal="center" vertical="center"/>
    </xf>
    <xf numFmtId="183" fontId="8" fillId="0" borderId="0" xfId="0" applyNumberFormat="1" applyFont="1" applyAlignment="1">
      <alignment horizontal="center" vertical="center"/>
    </xf>
    <xf numFmtId="49" fontId="4" fillId="0" borderId="0" xfId="0" applyNumberFormat="1" applyFont="1" applyAlignment="1">
      <alignment vertical="top" wrapText="1"/>
    </xf>
    <xf numFmtId="49" fontId="4" fillId="0" borderId="0" xfId="0" applyNumberFormat="1" applyFont="1" applyAlignment="1">
      <alignment vertical="top"/>
    </xf>
    <xf numFmtId="0" fontId="57" fillId="26" borderId="46" xfId="0" applyFont="1" applyFill="1" applyBorder="1"/>
    <xf numFmtId="181" fontId="35" fillId="0" borderId="0" xfId="0" applyNumberFormat="1" applyFont="1" applyAlignment="1">
      <alignment horizontal="center" vertical="center"/>
    </xf>
    <xf numFmtId="182" fontId="35" fillId="0" borderId="0" xfId="0" applyNumberFormat="1" applyFont="1" applyAlignment="1">
      <alignment horizontal="center" vertical="center"/>
    </xf>
    <xf numFmtId="183" fontId="35" fillId="0" borderId="0" xfId="0" applyNumberFormat="1" applyFont="1" applyAlignment="1">
      <alignment horizontal="center" vertical="center"/>
    </xf>
    <xf numFmtId="176" fontId="0" fillId="0" borderId="29" xfId="0" applyNumberFormat="1" applyBorder="1" applyAlignment="1">
      <alignment horizontal="left" vertical="center"/>
    </xf>
    <xf numFmtId="181" fontId="35" fillId="0" borderId="34" xfId="0" applyNumberFormat="1" applyFont="1" applyBorder="1" applyAlignment="1">
      <alignment horizontal="center" vertical="center"/>
    </xf>
    <xf numFmtId="182" fontId="35" fillId="0" borderId="34" xfId="0" applyNumberFormat="1" applyFont="1" applyBorder="1" applyAlignment="1">
      <alignment horizontal="center" vertical="center"/>
    </xf>
    <xf numFmtId="183" fontId="35" fillId="0" borderId="34" xfId="0" applyNumberFormat="1" applyFont="1" applyBorder="1" applyAlignment="1">
      <alignment horizontal="center" vertical="center"/>
    </xf>
    <xf numFmtId="0" fontId="0" fillId="24" borderId="67" xfId="0" applyFill="1" applyBorder="1" applyAlignment="1">
      <alignment horizontal="distributed" vertical="center" wrapText="1" indent="1"/>
    </xf>
    <xf numFmtId="179" fontId="0" fillId="0" borderId="80" xfId="0" applyNumberFormat="1" applyBorder="1" applyAlignment="1">
      <alignment horizontal="left"/>
    </xf>
    <xf numFmtId="0" fontId="0" fillId="0" borderId="66" xfId="0" applyBorder="1"/>
    <xf numFmtId="187" fontId="0" fillId="0" borderId="80" xfId="0" applyNumberFormat="1" applyBorder="1" applyAlignment="1">
      <alignment horizontal="left"/>
    </xf>
    <xf numFmtId="186" fontId="0" fillId="0" borderId="58" xfId="0" applyNumberFormat="1" applyBorder="1"/>
    <xf numFmtId="0" fontId="0" fillId="26" borderId="57" xfId="0" applyFill="1" applyBorder="1" applyAlignment="1">
      <alignment wrapText="1"/>
    </xf>
    <xf numFmtId="181" fontId="0" fillId="26" borderId="57" xfId="0" applyNumberFormat="1" applyFill="1" applyBorder="1"/>
    <xf numFmtId="0" fontId="0" fillId="0" borderId="27" xfId="0" applyBorder="1"/>
    <xf numFmtId="0" fontId="0" fillId="26" borderId="0" xfId="0" applyFill="1"/>
    <xf numFmtId="0" fontId="0" fillId="0" borderId="29" xfId="0" applyBorder="1"/>
    <xf numFmtId="0" fontId="0" fillId="0" borderId="32" xfId="0" applyBorder="1"/>
    <xf numFmtId="179" fontId="0" fillId="0" borderId="35" xfId="0" applyNumberFormat="1" applyBorder="1" applyAlignment="1">
      <alignment horizontal="left" vertical="center"/>
    </xf>
    <xf numFmtId="0" fontId="0" fillId="0" borderId="35" xfId="0" applyBorder="1" applyAlignment="1">
      <alignment vertical="center"/>
    </xf>
    <xf numFmtId="0" fontId="0" fillId="25" borderId="76" xfId="0" applyFill="1" applyBorder="1" applyAlignment="1">
      <alignment horizontal="distributed" vertical="center" wrapText="1" indent="1"/>
    </xf>
    <xf numFmtId="0" fontId="0" fillId="25" borderId="77" xfId="0" applyFill="1" applyBorder="1" applyAlignment="1">
      <alignment horizontal="distributed" vertical="center" wrapText="1" indent="1"/>
    </xf>
    <xf numFmtId="0" fontId="0" fillId="25" borderId="77" xfId="0" applyFill="1" applyBorder="1" applyAlignment="1">
      <alignment horizontal="distributed" vertical="center" indent="1"/>
    </xf>
    <xf numFmtId="0" fontId="0" fillId="25" borderId="78" xfId="0" applyFill="1" applyBorder="1" applyAlignment="1">
      <alignment horizontal="distributed" vertical="center" indent="1"/>
    </xf>
    <xf numFmtId="0" fontId="0" fillId="27" borderId="76" xfId="0" applyFill="1" applyBorder="1" applyAlignment="1">
      <alignment horizontal="distributed" vertical="center" indent="1"/>
    </xf>
    <xf numFmtId="0" fontId="0" fillId="27" borderId="77" xfId="0" applyFill="1" applyBorder="1" applyAlignment="1">
      <alignment horizontal="distributed" vertical="center" indent="1"/>
    </xf>
    <xf numFmtId="176" fontId="0" fillId="0" borderId="77" xfId="0" applyNumberFormat="1" applyBorder="1"/>
    <xf numFmtId="0" fontId="0" fillId="0" borderId="77" xfId="0" applyBorder="1" applyAlignment="1">
      <alignment horizontal="left"/>
    </xf>
    <xf numFmtId="0" fontId="0" fillId="27" borderId="78" xfId="0" applyFill="1" applyBorder="1" applyAlignment="1">
      <alignment horizontal="distributed" indent="1"/>
    </xf>
    <xf numFmtId="176" fontId="0" fillId="26" borderId="78" xfId="0" applyNumberFormat="1" applyFill="1" applyBorder="1"/>
    <xf numFmtId="179" fontId="0" fillId="0" borderId="46" xfId="0" applyNumberFormat="1" applyBorder="1" applyAlignment="1">
      <alignment horizontal="left" vertical="top" wrapText="1"/>
    </xf>
    <xf numFmtId="189" fontId="0" fillId="0" borderId="77" xfId="0" applyNumberFormat="1" applyBorder="1" applyAlignment="1">
      <alignment horizontal="left"/>
    </xf>
    <xf numFmtId="0" fontId="4" fillId="0" borderId="82" xfId="0" applyFont="1" applyBorder="1" applyAlignment="1">
      <alignment vertical="center"/>
    </xf>
    <xf numFmtId="0" fontId="0" fillId="26" borderId="33" xfId="0" applyFill="1" applyBorder="1"/>
    <xf numFmtId="0" fontId="38" fillId="0" borderId="0" xfId="0" applyFont="1" applyAlignment="1">
      <alignment vertical="center"/>
    </xf>
    <xf numFmtId="0" fontId="0" fillId="26" borderId="68" xfId="0" applyFill="1" applyBorder="1" applyAlignment="1">
      <alignment vertical="top"/>
    </xf>
    <xf numFmtId="0" fontId="0" fillId="26" borderId="16" xfId="0" applyFill="1" applyBorder="1" applyAlignment="1">
      <alignment vertical="top"/>
    </xf>
    <xf numFmtId="0" fontId="0" fillId="26" borderId="61" xfId="0" applyFill="1" applyBorder="1" applyAlignment="1">
      <alignment vertical="top"/>
    </xf>
    <xf numFmtId="0" fontId="0" fillId="26" borderId="57" xfId="0" applyFill="1" applyBorder="1" applyAlignment="1">
      <alignment vertical="top"/>
    </xf>
    <xf numFmtId="0" fontId="4" fillId="0" borderId="26" xfId="0" applyFont="1" applyBorder="1"/>
    <xf numFmtId="0" fontId="0" fillId="0" borderId="61" xfId="0" applyBorder="1" applyAlignment="1">
      <alignment horizontal="distributed" vertical="center" indent="1"/>
    </xf>
    <xf numFmtId="0" fontId="0" fillId="26" borderId="26" xfId="0" applyFill="1" applyBorder="1" applyAlignment="1">
      <alignment vertical="center"/>
    </xf>
    <xf numFmtId="0" fontId="0" fillId="28" borderId="77" xfId="0" applyFill="1" applyBorder="1" applyAlignment="1">
      <alignment horizontal="distributed" vertical="center" indent="1"/>
    </xf>
    <xf numFmtId="0" fontId="54" fillId="0" borderId="0" xfId="0" applyFont="1" applyAlignment="1">
      <alignment horizontal="center" vertical="center"/>
    </xf>
    <xf numFmtId="0" fontId="54" fillId="0" borderId="0" xfId="0" applyFont="1" applyAlignment="1">
      <alignment horizontal="left" vertical="center"/>
    </xf>
    <xf numFmtId="0" fontId="0" fillId="25" borderId="80" xfId="0" applyFill="1" applyBorder="1" applyAlignment="1">
      <alignment horizontal="distributed" vertical="center" indent="1"/>
    </xf>
    <xf numFmtId="0" fontId="0" fillId="0" borderId="66" xfId="0" applyBorder="1" applyAlignment="1">
      <alignment vertical="center"/>
    </xf>
    <xf numFmtId="181" fontId="59" fillId="0" borderId="0" xfId="0" applyNumberFormat="1" applyFont="1" applyAlignment="1">
      <alignment horizontal="center" vertical="center"/>
    </xf>
    <xf numFmtId="182" fontId="59" fillId="0" borderId="0" xfId="0" applyNumberFormat="1" applyFont="1" applyAlignment="1">
      <alignment horizontal="center" vertical="center"/>
    </xf>
    <xf numFmtId="183" fontId="59" fillId="0" borderId="0" xfId="0" applyNumberFormat="1" applyFont="1" applyAlignment="1">
      <alignment horizontal="center" vertical="center"/>
    </xf>
    <xf numFmtId="0" fontId="33" fillId="0" borderId="0" xfId="0" applyFont="1" applyAlignment="1">
      <alignment horizontal="left" vertical="center" shrinkToFit="1"/>
    </xf>
    <xf numFmtId="49" fontId="51" fillId="0" borderId="0" xfId="0" applyNumberFormat="1" applyFont="1" applyAlignment="1">
      <alignment horizontal="left" vertical="center"/>
    </xf>
    <xf numFmtId="0" fontId="8" fillId="0" borderId="0" xfId="0" applyFont="1" applyAlignment="1">
      <alignment horizontal="left" vertical="center" shrinkToFit="1"/>
    </xf>
    <xf numFmtId="0" fontId="8" fillId="0" borderId="0" xfId="0" applyFont="1" applyAlignment="1">
      <alignment horizontal="left" vertical="center"/>
    </xf>
    <xf numFmtId="0" fontId="0" fillId="26" borderId="33" xfId="0" applyFill="1" applyBorder="1"/>
    <xf numFmtId="0" fontId="0" fillId="26" borderId="34" xfId="0" applyFill="1" applyBorder="1"/>
    <xf numFmtId="0" fontId="0" fillId="24" borderId="33" xfId="0" applyFill="1" applyBorder="1" applyAlignment="1">
      <alignment horizontal="distributed" vertical="center" indent="1"/>
    </xf>
    <xf numFmtId="176" fontId="58" fillId="0" borderId="81" xfId="0" applyNumberFormat="1" applyFont="1" applyBorder="1" applyAlignment="1">
      <alignment vertical="top" wrapText="1"/>
    </xf>
    <xf numFmtId="176" fontId="58" fillId="0" borderId="79" xfId="0" applyNumberFormat="1" applyFont="1" applyBorder="1" applyAlignment="1">
      <alignment vertical="top" wrapText="1"/>
    </xf>
    <xf numFmtId="176" fontId="58" fillId="0" borderId="29" xfId="0" applyNumberFormat="1" applyFont="1" applyBorder="1" applyAlignment="1">
      <alignment vertical="top" wrapText="1"/>
    </xf>
    <xf numFmtId="176" fontId="58" fillId="0" borderId="46" xfId="0" applyNumberFormat="1" applyFont="1" applyBorder="1" applyAlignment="1">
      <alignment vertical="top" wrapText="1"/>
    </xf>
    <xf numFmtId="0" fontId="0" fillId="25" borderId="77" xfId="0" applyFill="1" applyBorder="1" applyAlignment="1">
      <alignment vertical="center"/>
    </xf>
    <xf numFmtId="0" fontId="0" fillId="26" borderId="60" xfId="0" applyFill="1" applyBorder="1"/>
    <xf numFmtId="0" fontId="0" fillId="26" borderId="72" xfId="0" applyFill="1" applyBorder="1"/>
    <xf numFmtId="0" fontId="0" fillId="26" borderId="61" xfId="0" applyFill="1" applyBorder="1"/>
    <xf numFmtId="0" fontId="0" fillId="26" borderId="57" xfId="0" applyFill="1" applyBorder="1"/>
    <xf numFmtId="49" fontId="4" fillId="0" borderId="0" xfId="0" applyNumberFormat="1" applyFont="1" applyAlignment="1">
      <alignment horizontal="left" vertical="top" wrapText="1"/>
    </xf>
    <xf numFmtId="0" fontId="43" fillId="0" borderId="50" xfId="0" applyFont="1" applyBorder="1" applyAlignment="1">
      <alignment horizontal="center" vertical="center"/>
    </xf>
    <xf numFmtId="49" fontId="4" fillId="0" borderId="0" xfId="0" applyNumberFormat="1" applyFont="1" applyAlignment="1">
      <alignment horizontal="left" vertical="center" wrapText="1"/>
    </xf>
    <xf numFmtId="49" fontId="4" fillId="0" borderId="0" xfId="0" applyNumberFormat="1" applyFont="1" applyAlignment="1">
      <alignment horizontal="center" vertical="center"/>
    </xf>
    <xf numFmtId="178" fontId="35" fillId="0" borderId="0" xfId="33" applyNumberFormat="1" applyFont="1" applyBorder="1" applyAlignment="1">
      <alignment horizontal="right" vertical="center"/>
    </xf>
    <xf numFmtId="49" fontId="51" fillId="0" borderId="49" xfId="0" applyNumberFormat="1" applyFont="1" applyBorder="1" applyAlignment="1">
      <alignment horizontal="left" vertical="center"/>
    </xf>
    <xf numFmtId="0" fontId="43" fillId="0" borderId="0" xfId="0" applyFont="1" applyAlignment="1">
      <alignment horizontal="center" vertical="center"/>
    </xf>
    <xf numFmtId="0" fontId="43" fillId="0" borderId="14" xfId="0" applyFont="1" applyBorder="1" applyAlignment="1">
      <alignment horizontal="center" vertical="center"/>
    </xf>
    <xf numFmtId="49" fontId="4" fillId="0" borderId="0" xfId="0" applyNumberFormat="1" applyFont="1" applyAlignment="1">
      <alignment horizontal="center" vertical="center" wrapText="1"/>
    </xf>
    <xf numFmtId="178" fontId="8" fillId="0" borderId="16" xfId="33" applyNumberFormat="1" applyFont="1" applyBorder="1" applyAlignment="1">
      <alignment horizontal="right" vertical="center"/>
    </xf>
    <xf numFmtId="49" fontId="4" fillId="0" borderId="0" xfId="0" applyNumberFormat="1" applyFont="1" applyAlignment="1">
      <alignment horizontal="distributed" vertical="center" shrinkToFit="1"/>
    </xf>
    <xf numFmtId="184" fontId="8" fillId="0" borderId="0" xfId="0" applyNumberFormat="1" applyFont="1" applyAlignment="1">
      <alignment horizontal="center" vertical="center"/>
    </xf>
    <xf numFmtId="185" fontId="8" fillId="0" borderId="0" xfId="0" applyNumberFormat="1" applyFont="1" applyAlignment="1">
      <alignment horizontal="center" vertical="center"/>
    </xf>
    <xf numFmtId="0" fontId="33" fillId="0" borderId="0" xfId="0" applyFont="1" applyAlignment="1">
      <alignment horizontal="left" vertical="center" shrinkToFit="1"/>
    </xf>
    <xf numFmtId="0" fontId="33" fillId="0" borderId="0" xfId="0" applyFont="1" applyAlignment="1">
      <alignment vertical="center"/>
    </xf>
    <xf numFmtId="0" fontId="38" fillId="0" borderId="0" xfId="0" applyFont="1" applyAlignment="1">
      <alignment horizontal="left" vertical="center" shrinkToFit="1"/>
    </xf>
    <xf numFmtId="49" fontId="37" fillId="0" borderId="0" xfId="0" applyNumberFormat="1" applyFont="1" applyAlignment="1">
      <alignment vertical="center"/>
    </xf>
    <xf numFmtId="49" fontId="4" fillId="0" borderId="0" xfId="0" applyNumberFormat="1" applyFont="1" applyAlignment="1">
      <alignment horizontal="distributed" vertical="center"/>
    </xf>
    <xf numFmtId="180" fontId="8" fillId="0" borderId="0" xfId="0" applyNumberFormat="1" applyFont="1" applyAlignment="1">
      <alignment horizontal="center" vertical="center"/>
    </xf>
    <xf numFmtId="0" fontId="8" fillId="0" borderId="16" xfId="0" applyFont="1" applyBorder="1" applyAlignment="1">
      <alignment horizontal="left" vertical="center" shrinkToFit="1"/>
    </xf>
    <xf numFmtId="182" fontId="8" fillId="0" borderId="0" xfId="0" applyNumberFormat="1" applyFont="1" applyAlignment="1">
      <alignment horizontal="center" vertical="center"/>
    </xf>
    <xf numFmtId="183" fontId="8" fillId="0" borderId="0" xfId="0" applyNumberFormat="1" applyFont="1" applyAlignment="1">
      <alignment horizontal="center" vertical="center"/>
    </xf>
    <xf numFmtId="0" fontId="8" fillId="0" borderId="0" xfId="0" applyFont="1" applyAlignment="1">
      <alignment horizontal="center" vertical="center" shrinkToFit="1"/>
    </xf>
    <xf numFmtId="0" fontId="42" fillId="0" borderId="0" xfId="0" applyFont="1" applyAlignment="1">
      <alignment horizontal="center" vertical="top"/>
    </xf>
    <xf numFmtId="181" fontId="8" fillId="0" borderId="0" xfId="0" applyNumberFormat="1" applyFont="1" applyAlignment="1">
      <alignment horizontal="center" vertical="center"/>
    </xf>
    <xf numFmtId="0" fontId="27" fillId="0" borderId="49" xfId="0" applyFont="1" applyBorder="1" applyAlignment="1">
      <alignment horizontal="center" vertical="distributed" wrapText="1"/>
    </xf>
    <xf numFmtId="0" fontId="27" fillId="0" borderId="38" xfId="0" applyFont="1" applyBorder="1" applyAlignment="1">
      <alignment horizontal="left" vertical="center" wrapText="1"/>
    </xf>
    <xf numFmtId="0" fontId="27" fillId="0" borderId="50" xfId="0" applyFont="1" applyBorder="1" applyAlignment="1">
      <alignment horizontal="left" vertical="center" wrapText="1"/>
    </xf>
    <xf numFmtId="49" fontId="4" fillId="0" borderId="0" xfId="0" applyNumberFormat="1" applyFont="1" applyAlignment="1">
      <alignment horizontal="left" vertical="center"/>
    </xf>
    <xf numFmtId="0" fontId="27" fillId="0" borderId="49" xfId="0" applyFont="1" applyBorder="1" applyAlignment="1">
      <alignment horizontal="center" vertical="center" wrapText="1"/>
    </xf>
    <xf numFmtId="0" fontId="5" fillId="0" borderId="49" xfId="0" applyFont="1" applyBorder="1" applyAlignment="1">
      <alignment horizontal="center" vertical="center" wrapText="1"/>
    </xf>
    <xf numFmtId="0" fontId="36" fillId="0" borderId="0" xfId="0" applyFont="1" applyAlignment="1">
      <alignment horizontal="center" vertical="center"/>
    </xf>
    <xf numFmtId="0" fontId="5" fillId="0" borderId="49" xfId="0" applyFont="1" applyBorder="1" applyAlignment="1">
      <alignment horizontal="center" vertical="top" wrapText="1"/>
    </xf>
    <xf numFmtId="0" fontId="27" fillId="0" borderId="0" xfId="0" applyFont="1" applyAlignment="1">
      <alignment horizontal="left" vertical="center"/>
    </xf>
    <xf numFmtId="176" fontId="27" fillId="0" borderId="16" xfId="0" applyNumberFormat="1" applyFont="1" applyBorder="1" applyAlignment="1">
      <alignment horizontal="right" vertical="center"/>
    </xf>
    <xf numFmtId="0" fontId="27" fillId="0" borderId="49" xfId="0" applyFont="1" applyBorder="1" applyAlignment="1">
      <alignment horizontal="center" vertical="center" textRotation="255" wrapText="1"/>
    </xf>
    <xf numFmtId="49" fontId="4" fillId="0" borderId="0" xfId="0" applyNumberFormat="1" applyFont="1" applyAlignment="1">
      <alignment horizontal="left" vertical="top" wrapText="1" readingOrder="1"/>
    </xf>
    <xf numFmtId="0" fontId="4" fillId="0" borderId="0" xfId="0" applyFont="1" applyAlignment="1">
      <alignment horizontal="left" vertical="center"/>
    </xf>
    <xf numFmtId="49" fontId="51" fillId="0" borderId="49" xfId="0" applyNumberFormat="1" applyFont="1" applyBorder="1" applyAlignment="1">
      <alignment horizontal="left" vertical="center" wrapText="1" readingOrder="1"/>
    </xf>
    <xf numFmtId="49" fontId="51" fillId="0" borderId="49" xfId="0" applyNumberFormat="1" applyFont="1" applyBorder="1" applyAlignment="1">
      <alignment horizontal="left" vertical="center" readingOrder="1"/>
    </xf>
    <xf numFmtId="0" fontId="8" fillId="0" borderId="0" xfId="0" applyFont="1" applyAlignment="1">
      <alignment horizontal="center" vertical="center"/>
    </xf>
    <xf numFmtId="0" fontId="27" fillId="0" borderId="16" xfId="0" applyFont="1" applyBorder="1" applyAlignment="1">
      <alignment horizontal="center" vertical="center"/>
    </xf>
    <xf numFmtId="0" fontId="8" fillId="0" borderId="0" xfId="0" applyFont="1" applyAlignment="1">
      <alignment horizontal="center" vertical="center" wrapText="1"/>
    </xf>
    <xf numFmtId="49" fontId="38" fillId="0" borderId="0" xfId="0" applyNumberFormat="1" applyFont="1" applyAlignment="1">
      <alignment vertical="center"/>
    </xf>
    <xf numFmtId="0" fontId="4" fillId="0" borderId="0" xfId="0" applyFont="1" applyAlignment="1">
      <alignment horizontal="center" vertical="center"/>
    </xf>
    <xf numFmtId="0" fontId="43" fillId="0" borderId="16" xfId="0" applyFont="1" applyBorder="1" applyAlignment="1">
      <alignment horizontal="center" vertical="center"/>
    </xf>
    <xf numFmtId="0" fontId="43" fillId="0" borderId="17" xfId="0" applyFont="1" applyBorder="1" applyAlignment="1">
      <alignment horizontal="center" vertical="center"/>
    </xf>
    <xf numFmtId="0" fontId="43" fillId="0" borderId="15" xfId="0" applyFont="1" applyBorder="1" applyAlignment="1">
      <alignment horizontal="center" vertical="center"/>
    </xf>
    <xf numFmtId="177" fontId="35" fillId="0" borderId="0" xfId="33" applyNumberFormat="1" applyFont="1" applyBorder="1" applyAlignment="1">
      <alignment horizontal="right" vertical="center"/>
    </xf>
    <xf numFmtId="177" fontId="8" fillId="0" borderId="16" xfId="33" applyNumberFormat="1" applyFont="1" applyBorder="1" applyAlignment="1">
      <alignment horizontal="right" vertical="center"/>
    </xf>
    <xf numFmtId="0" fontId="44" fillId="0" borderId="0" xfId="0" applyFont="1" applyAlignment="1">
      <alignment horizontal="center"/>
    </xf>
    <xf numFmtId="0" fontId="5" fillId="0" borderId="0" xfId="0" applyFont="1" applyAlignment="1">
      <alignment horizontal="distributed" vertical="center"/>
    </xf>
    <xf numFmtId="0" fontId="8" fillId="0" borderId="16" xfId="0" applyFont="1" applyBorder="1" applyAlignment="1">
      <alignment horizontal="left" vertical="center"/>
    </xf>
    <xf numFmtId="184" fontId="35" fillId="0" borderId="0" xfId="0" applyNumberFormat="1" applyFont="1" applyAlignment="1">
      <alignment horizontal="center" vertical="center"/>
    </xf>
    <xf numFmtId="0" fontId="5" fillId="0" borderId="0" xfId="0" applyFont="1" applyAlignment="1">
      <alignment horizontal="center" vertical="center"/>
    </xf>
    <xf numFmtId="185" fontId="35" fillId="0" borderId="0" xfId="0" applyNumberFormat="1" applyFont="1" applyAlignment="1">
      <alignment horizontal="center" vertical="center"/>
    </xf>
    <xf numFmtId="180" fontId="35" fillId="0" borderId="0" xfId="0" applyNumberFormat="1" applyFont="1" applyAlignment="1">
      <alignment horizontal="center" vertical="center"/>
    </xf>
    <xf numFmtId="0" fontId="4" fillId="0" borderId="0" xfId="0" applyFont="1" applyAlignment="1">
      <alignment horizontal="distributed" vertical="center" shrinkToFit="1"/>
    </xf>
    <xf numFmtId="0" fontId="34" fillId="0" borderId="0" xfId="0" applyFont="1" applyAlignment="1">
      <alignment horizontal="center" vertical="center"/>
    </xf>
    <xf numFmtId="0" fontId="35" fillId="0" borderId="16" xfId="0" applyFont="1" applyBorder="1" applyAlignment="1">
      <alignment horizontal="left" vertical="center"/>
    </xf>
    <xf numFmtId="0" fontId="5" fillId="0" borderId="0" xfId="0" applyFont="1" applyAlignment="1">
      <alignment horizontal="left" vertical="center" wrapText="1"/>
    </xf>
    <xf numFmtId="0" fontId="4" fillId="0" borderId="0" xfId="0" applyFont="1" applyAlignment="1">
      <alignment horizontal="distributed" vertical="center"/>
    </xf>
    <xf numFmtId="0" fontId="8" fillId="0" borderId="0" xfId="0" applyFont="1" applyAlignment="1">
      <alignment horizontal="left" vertical="center" shrinkToFit="1"/>
    </xf>
    <xf numFmtId="0" fontId="8" fillId="0" borderId="0" xfId="0" applyFont="1" applyAlignment="1">
      <alignment horizontal="left" shrinkToFit="1"/>
    </xf>
    <xf numFmtId="0" fontId="42" fillId="0" borderId="0" xfId="0" applyFont="1" applyAlignment="1">
      <alignment horizontal="center" vertical="center"/>
    </xf>
    <xf numFmtId="0" fontId="8" fillId="0" borderId="16" xfId="0" applyFont="1" applyBorder="1" applyAlignment="1">
      <alignment vertical="center" shrinkToFit="1"/>
    </xf>
    <xf numFmtId="0" fontId="35" fillId="0" borderId="16" xfId="0" applyFont="1" applyBorder="1" applyAlignment="1">
      <alignment horizontal="left" vertical="center" shrinkToFit="1"/>
    </xf>
    <xf numFmtId="0" fontId="8" fillId="0" borderId="0" xfId="0" applyFont="1" applyAlignment="1">
      <alignment vertical="center" shrinkToFit="1"/>
    </xf>
    <xf numFmtId="0" fontId="4" fillId="0" borderId="0" xfId="0" applyFont="1" applyAlignment="1">
      <alignment horizontal="distributed" vertical="center" justifyLastLine="1"/>
    </xf>
    <xf numFmtId="0" fontId="4" fillId="0" borderId="0" xfId="0" applyFont="1" applyAlignment="1">
      <alignment horizontal="distributed" vertical="center" wrapText="1"/>
    </xf>
    <xf numFmtId="0" fontId="54" fillId="0" borderId="0" xfId="0" applyFont="1" applyAlignment="1">
      <alignment horizontal="center" vertical="center"/>
    </xf>
    <xf numFmtId="0" fontId="4" fillId="0" borderId="0" xfId="0" applyFont="1" applyAlignment="1">
      <alignment vertical="center"/>
    </xf>
    <xf numFmtId="0" fontId="4" fillId="0" borderId="0" xfId="0" applyFont="1" applyAlignment="1">
      <alignment horizontal="left" vertical="center" wrapText="1"/>
    </xf>
    <xf numFmtId="0" fontId="4" fillId="0" borderId="16" xfId="0" applyFont="1" applyBorder="1" applyAlignment="1">
      <alignment horizontal="left" vertical="center" wrapText="1"/>
    </xf>
    <xf numFmtId="0" fontId="34" fillId="0" borderId="0" xfId="0" applyFont="1" applyAlignment="1">
      <alignment vertical="center"/>
    </xf>
    <xf numFmtId="0" fontId="31" fillId="0" borderId="0" xfId="0" applyFont="1" applyAlignment="1">
      <alignment horizontal="left" vertical="center"/>
    </xf>
    <xf numFmtId="0" fontId="4" fillId="0" borderId="16" xfId="0" applyFont="1" applyBorder="1" applyAlignment="1">
      <alignment horizontal="center" vertical="center"/>
    </xf>
    <xf numFmtId="0" fontId="35" fillId="0" borderId="0" xfId="0" applyFont="1" applyAlignment="1">
      <alignment horizontal="left" vertical="center" shrinkToFit="1"/>
    </xf>
    <xf numFmtId="0" fontId="35" fillId="0" borderId="0" xfId="0" applyFont="1" applyAlignment="1">
      <alignment horizontal="center" vertical="center" shrinkToFit="1"/>
    </xf>
    <xf numFmtId="184" fontId="8" fillId="0" borderId="16" xfId="0" applyNumberFormat="1" applyFont="1" applyBorder="1" applyAlignment="1">
      <alignment horizontal="center" vertical="center"/>
    </xf>
    <xf numFmtId="185" fontId="8" fillId="0" borderId="11" xfId="0" applyNumberFormat="1" applyFont="1" applyBorder="1" applyAlignment="1">
      <alignment horizontal="center" vertical="center"/>
    </xf>
    <xf numFmtId="184" fontId="8" fillId="0" borderId="11" xfId="0" applyNumberFormat="1" applyFont="1" applyBorder="1" applyAlignment="1">
      <alignment horizontal="center" vertical="center"/>
    </xf>
    <xf numFmtId="0" fontId="4" fillId="0" borderId="12" xfId="0" applyFont="1" applyBorder="1" applyAlignment="1">
      <alignment horizontal="center" vertical="center"/>
    </xf>
    <xf numFmtId="0" fontId="4" fillId="0" borderId="14" xfId="0" applyFont="1" applyBorder="1" applyAlignment="1">
      <alignment horizontal="center" vertical="center"/>
    </xf>
    <xf numFmtId="0" fontId="4" fillId="0" borderId="17" xfId="0" applyFont="1" applyBorder="1" applyAlignment="1">
      <alignment horizontal="center" vertical="center"/>
    </xf>
    <xf numFmtId="0" fontId="4" fillId="0" borderId="11" xfId="0" applyFont="1" applyBorder="1" applyAlignment="1">
      <alignment horizontal="center" vertical="center"/>
    </xf>
    <xf numFmtId="0" fontId="4" fillId="0" borderId="49" xfId="0" applyFont="1" applyBorder="1" applyAlignment="1">
      <alignment horizontal="distributed" vertical="center"/>
    </xf>
    <xf numFmtId="0" fontId="4" fillId="0" borderId="10" xfId="0" applyFont="1" applyBorder="1" applyAlignment="1">
      <alignment horizontal="distributed" vertical="center" wrapText="1"/>
    </xf>
    <xf numFmtId="0" fontId="4" fillId="0" borderId="11" xfId="0" applyFont="1" applyBorder="1" applyAlignment="1">
      <alignment horizontal="distributed" vertical="center" wrapText="1"/>
    </xf>
    <xf numFmtId="0" fontId="4" fillId="0" borderId="15" xfId="0" applyFont="1" applyBorder="1" applyAlignment="1">
      <alignment horizontal="distributed" vertical="center"/>
    </xf>
    <xf numFmtId="0" fontId="4" fillId="0" borderId="16" xfId="0" applyFont="1" applyBorder="1" applyAlignment="1">
      <alignment horizontal="distributed" vertical="center"/>
    </xf>
    <xf numFmtId="0" fontId="35" fillId="0" borderId="34" xfId="0" applyFont="1" applyBorder="1" applyAlignment="1">
      <alignment horizontal="left" vertical="center"/>
    </xf>
    <xf numFmtId="0" fontId="35" fillId="0" borderId="39" xfId="0" applyFont="1" applyBorder="1" applyAlignment="1">
      <alignment horizontal="left" vertical="center"/>
    </xf>
    <xf numFmtId="0" fontId="4" fillId="0" borderId="13" xfId="0" applyFont="1" applyBorder="1" applyAlignment="1">
      <alignment horizontal="center" vertical="center"/>
    </xf>
    <xf numFmtId="0" fontId="4" fillId="0" borderId="11" xfId="0" applyFont="1" applyBorder="1" applyAlignment="1">
      <alignment horizontal="distributed" vertical="center"/>
    </xf>
    <xf numFmtId="0" fontId="4" fillId="0" borderId="12" xfId="0" applyFont="1" applyBorder="1" applyAlignment="1">
      <alignment horizontal="distributed" vertical="center"/>
    </xf>
    <xf numFmtId="0" fontId="4" fillId="0" borderId="14" xfId="0" applyFont="1" applyBorder="1" applyAlignment="1">
      <alignment horizontal="distributed" vertical="center"/>
    </xf>
    <xf numFmtId="0" fontId="4" fillId="0" borderId="17" xfId="0" applyFont="1" applyBorder="1" applyAlignment="1">
      <alignment horizontal="distributed" vertical="center"/>
    </xf>
    <xf numFmtId="0" fontId="31" fillId="0" borderId="11" xfId="0" applyFont="1" applyBorder="1" applyAlignment="1">
      <alignment horizontal="center" vertical="center"/>
    </xf>
    <xf numFmtId="0" fontId="31" fillId="0" borderId="16" xfId="0" applyFont="1" applyBorder="1" applyAlignment="1">
      <alignment horizontal="center" vertical="center"/>
    </xf>
    <xf numFmtId="185" fontId="8" fillId="0" borderId="16" xfId="0" applyNumberFormat="1" applyFont="1" applyBorder="1" applyAlignment="1">
      <alignment horizontal="center" vertical="center"/>
    </xf>
    <xf numFmtId="180" fontId="8" fillId="0" borderId="11" xfId="0" applyNumberFormat="1" applyFont="1" applyBorder="1" applyAlignment="1">
      <alignment horizontal="center" vertical="center"/>
    </xf>
    <xf numFmtId="0" fontId="4" fillId="0" borderId="24" xfId="0" applyFont="1" applyBorder="1" applyAlignment="1">
      <alignment horizontal="distributed" vertical="center"/>
    </xf>
    <xf numFmtId="0" fontId="4" fillId="0" borderId="34" xfId="0" applyFont="1" applyBorder="1" applyAlignment="1">
      <alignment horizontal="distributed" vertical="center"/>
    </xf>
    <xf numFmtId="0" fontId="4" fillId="0" borderId="39" xfId="0" applyFont="1" applyBorder="1" applyAlignment="1">
      <alignment horizontal="distributed" vertical="center"/>
    </xf>
    <xf numFmtId="0" fontId="8" fillId="0" borderId="34" xfId="0" applyFont="1" applyBorder="1" applyAlignment="1">
      <alignment vertical="center" wrapText="1"/>
    </xf>
    <xf numFmtId="0" fontId="8" fillId="0" borderId="39" xfId="0" applyFont="1" applyBorder="1" applyAlignment="1">
      <alignment vertical="center" wrapText="1"/>
    </xf>
    <xf numFmtId="0" fontId="4" fillId="0" borderId="10" xfId="0" applyFont="1" applyBorder="1" applyAlignment="1">
      <alignment horizontal="center" vertical="center"/>
    </xf>
    <xf numFmtId="0" fontId="4" fillId="0" borderId="15" xfId="0" applyFont="1" applyBorder="1" applyAlignment="1">
      <alignment horizontal="center" vertical="center"/>
    </xf>
    <xf numFmtId="0" fontId="34" fillId="0" borderId="34" xfId="0" applyFont="1" applyBorder="1" applyAlignment="1">
      <alignment horizontal="left" vertical="center"/>
    </xf>
    <xf numFmtId="0" fontId="34" fillId="0" borderId="39" xfId="0" applyFont="1" applyBorder="1" applyAlignment="1">
      <alignment horizontal="left" vertical="center"/>
    </xf>
    <xf numFmtId="38" fontId="47" fillId="0" borderId="34" xfId="33" applyFont="1" applyBorder="1" applyAlignment="1">
      <alignment horizontal="right" vertical="center"/>
    </xf>
    <xf numFmtId="180" fontId="8" fillId="0" borderId="16" xfId="0" applyNumberFormat="1" applyFont="1" applyBorder="1" applyAlignment="1">
      <alignment horizontal="center" vertical="center"/>
    </xf>
    <xf numFmtId="0" fontId="35" fillId="0" borderId="0" xfId="0" applyFont="1" applyAlignment="1">
      <alignment vertical="center" shrinkToFit="1"/>
    </xf>
    <xf numFmtId="0" fontId="35" fillId="0" borderId="0" xfId="0" applyFont="1" applyAlignment="1">
      <alignment wrapText="1" shrinkToFit="1"/>
    </xf>
    <xf numFmtId="0" fontId="4" fillId="0" borderId="0" xfId="0" applyFont="1" applyAlignment="1">
      <alignment horizontal="left" vertical="center" justifyLastLine="1"/>
    </xf>
    <xf numFmtId="0" fontId="5" fillId="0" borderId="29" xfId="0" applyFont="1" applyBorder="1" applyAlignment="1">
      <alignment horizontal="center" vertical="center"/>
    </xf>
    <xf numFmtId="0" fontId="5" fillId="0" borderId="32" xfId="0" applyFont="1" applyBorder="1" applyAlignment="1">
      <alignment horizontal="center" vertical="center"/>
    </xf>
    <xf numFmtId="0" fontId="5" fillId="0" borderId="27" xfId="0" applyFont="1" applyBorder="1" applyAlignment="1">
      <alignment horizontal="center" vertical="center"/>
    </xf>
    <xf numFmtId="0" fontId="5" fillId="0" borderId="13" xfId="0" applyFont="1" applyBorder="1" applyAlignment="1">
      <alignment horizontal="center" vertical="center"/>
    </xf>
    <xf numFmtId="0" fontId="5" fillId="0" borderId="51" xfId="0" applyFont="1" applyBorder="1" applyAlignment="1">
      <alignment horizontal="center" vertical="center"/>
    </xf>
    <xf numFmtId="0" fontId="5" fillId="0" borderId="26" xfId="0" applyFont="1" applyBorder="1" applyAlignment="1">
      <alignment horizontal="center" vertical="center"/>
    </xf>
    <xf numFmtId="180" fontId="35" fillId="0" borderId="31" xfId="0" applyNumberFormat="1" applyFont="1" applyBorder="1" applyAlignment="1">
      <alignment horizontal="center" vertical="center"/>
    </xf>
    <xf numFmtId="184" fontId="35" fillId="0" borderId="31" xfId="0" applyNumberFormat="1" applyFont="1" applyBorder="1" applyAlignment="1">
      <alignment horizontal="center" vertical="center"/>
    </xf>
    <xf numFmtId="185" fontId="35" fillId="0" borderId="31" xfId="0" applyNumberFormat="1" applyFont="1" applyBorder="1" applyAlignment="1">
      <alignment horizontal="center" vertical="center"/>
    </xf>
    <xf numFmtId="185" fontId="35" fillId="0" borderId="26" xfId="0" applyNumberFormat="1" applyFont="1" applyBorder="1" applyAlignment="1">
      <alignment horizontal="center" vertical="center"/>
    </xf>
    <xf numFmtId="0" fontId="5" fillId="0" borderId="31" xfId="0" applyFont="1" applyBorder="1" applyAlignment="1">
      <alignment horizontal="center" vertical="center"/>
    </xf>
    <xf numFmtId="184" fontId="35" fillId="0" borderId="26" xfId="0" applyNumberFormat="1" applyFont="1" applyBorder="1" applyAlignment="1">
      <alignment horizontal="center" vertical="center"/>
    </xf>
    <xf numFmtId="0" fontId="5" fillId="0" borderId="52" xfId="0" applyFont="1" applyBorder="1" applyAlignment="1">
      <alignment horizontal="center" vertical="center"/>
    </xf>
    <xf numFmtId="0" fontId="5" fillId="0" borderId="53" xfId="0" applyFont="1" applyBorder="1" applyAlignment="1">
      <alignment horizontal="center" vertical="center"/>
    </xf>
    <xf numFmtId="0" fontId="8" fillId="0" borderId="0" xfId="0" applyFont="1" applyAlignment="1">
      <alignment shrinkToFit="1"/>
    </xf>
    <xf numFmtId="0" fontId="5" fillId="0" borderId="0" xfId="0" applyFont="1" applyAlignment="1">
      <alignment horizontal="distributed" vertical="center" justifyLastLine="1"/>
    </xf>
    <xf numFmtId="180" fontId="35" fillId="0" borderId="26" xfId="0" applyNumberFormat="1" applyFont="1" applyBorder="1" applyAlignment="1">
      <alignment horizontal="center" vertical="center"/>
    </xf>
    <xf numFmtId="0" fontId="44" fillId="0" borderId="0" xfId="0" applyFont="1" applyAlignment="1">
      <alignment horizontal="center" vertical="center"/>
    </xf>
    <xf numFmtId="0" fontId="5" fillId="0" borderId="25" xfId="0" applyFont="1" applyBorder="1" applyAlignment="1">
      <alignment horizontal="center" vertical="center"/>
    </xf>
    <xf numFmtId="0" fontId="5" fillId="0" borderId="28" xfId="0" applyFont="1" applyBorder="1" applyAlignment="1">
      <alignment horizontal="center" vertical="center"/>
    </xf>
    <xf numFmtId="0" fontId="8" fillId="0" borderId="36" xfId="0" applyFont="1" applyBorder="1" applyAlignment="1">
      <alignment horizontal="left" vertical="center" wrapText="1"/>
    </xf>
    <xf numFmtId="0" fontId="8" fillId="0" borderId="26" xfId="0" applyFont="1" applyBorder="1" applyAlignment="1">
      <alignment horizontal="left" vertical="center" wrapText="1"/>
    </xf>
    <xf numFmtId="0" fontId="8" fillId="0" borderId="54" xfId="0" applyFont="1" applyBorder="1" applyAlignment="1">
      <alignment horizontal="left" vertical="center" wrapText="1"/>
    </xf>
    <xf numFmtId="0" fontId="8" fillId="0" borderId="13" xfId="0" applyFont="1" applyBorder="1" applyAlignment="1">
      <alignment horizontal="left" vertical="center" wrapText="1"/>
    </xf>
    <xf numFmtId="0" fontId="8" fillId="0" borderId="0" xfId="0" applyFont="1" applyAlignment="1">
      <alignment horizontal="left" vertical="center" wrapText="1"/>
    </xf>
    <xf numFmtId="0" fontId="8" fillId="0" borderId="14" xfId="0" applyFont="1" applyBorder="1" applyAlignment="1">
      <alignment horizontal="left" vertical="center" wrapText="1"/>
    </xf>
    <xf numFmtId="0" fontId="8" fillId="0" borderId="51" xfId="0" applyFont="1" applyBorder="1" applyAlignment="1">
      <alignment horizontal="left" vertical="center" wrapText="1"/>
    </xf>
    <xf numFmtId="0" fontId="8" fillId="0" borderId="31" xfId="0" applyFont="1" applyBorder="1" applyAlignment="1">
      <alignment horizontal="left" vertical="center" wrapText="1"/>
    </xf>
    <xf numFmtId="0" fontId="8" fillId="0" borderId="55" xfId="0" applyFont="1" applyBorder="1" applyAlignment="1">
      <alignment horizontal="left" vertical="center" wrapText="1"/>
    </xf>
    <xf numFmtId="0" fontId="5" fillId="0" borderId="56" xfId="0" applyFont="1" applyBorder="1" applyAlignment="1">
      <alignment horizontal="center" vertical="center"/>
    </xf>
    <xf numFmtId="0" fontId="5" fillId="0" borderId="57" xfId="0" applyFont="1" applyBorder="1" applyAlignment="1">
      <alignment horizontal="center" vertical="center"/>
    </xf>
    <xf numFmtId="0" fontId="5" fillId="0" borderId="58" xfId="0" applyFont="1" applyBorder="1" applyAlignment="1">
      <alignment horizontal="center" vertical="center"/>
    </xf>
    <xf numFmtId="0" fontId="5" fillId="0" borderId="36" xfId="0" applyFont="1" applyBorder="1" applyAlignment="1">
      <alignment horizontal="center" vertical="center" wrapText="1"/>
    </xf>
    <xf numFmtId="0" fontId="5" fillId="0" borderId="54" xfId="0" applyFont="1" applyBorder="1" applyAlignment="1">
      <alignment horizontal="center" vertical="center"/>
    </xf>
    <xf numFmtId="0" fontId="5" fillId="0" borderId="14" xfId="0" applyFont="1" applyBorder="1" applyAlignment="1">
      <alignment horizontal="center" vertical="center"/>
    </xf>
    <xf numFmtId="0" fontId="5" fillId="0" borderId="55" xfId="0" applyFont="1" applyBorder="1" applyAlignment="1">
      <alignment horizontal="center" vertical="center"/>
    </xf>
    <xf numFmtId="0" fontId="5" fillId="0" borderId="36" xfId="0" applyFont="1" applyBorder="1" applyAlignment="1">
      <alignment horizontal="center" vertical="center"/>
    </xf>
    <xf numFmtId="0" fontId="4" fillId="0" borderId="33" xfId="0" applyFont="1" applyBorder="1" applyAlignment="1">
      <alignment vertical="center"/>
    </xf>
    <xf numFmtId="0" fontId="4" fillId="0" borderId="39" xfId="0" applyFont="1" applyBorder="1" applyAlignment="1">
      <alignment vertical="center"/>
    </xf>
    <xf numFmtId="0" fontId="8" fillId="0" borderId="10" xfId="0" applyFont="1" applyBorder="1" applyAlignment="1">
      <alignment horizontal="left" vertical="center" wrapText="1"/>
    </xf>
    <xf numFmtId="0" fontId="8" fillId="0" borderId="11" xfId="0" applyFont="1" applyBorder="1" applyAlignment="1">
      <alignment horizontal="left" vertical="center" wrapText="1"/>
    </xf>
    <xf numFmtId="0" fontId="8" fillId="0" borderId="12" xfId="0" applyFont="1" applyBorder="1" applyAlignment="1">
      <alignment horizontal="left" vertical="center" wrapText="1"/>
    </xf>
    <xf numFmtId="0" fontId="5" fillId="0" borderId="59" xfId="0" applyFont="1" applyBorder="1" applyAlignment="1">
      <alignment horizontal="center" vertical="center"/>
    </xf>
    <xf numFmtId="0" fontId="4" fillId="0" borderId="60" xfId="0" applyFont="1" applyBorder="1" applyAlignment="1">
      <alignment vertical="center"/>
    </xf>
    <xf numFmtId="0" fontId="4" fillId="0" borderId="42" xfId="0" applyFont="1" applyBorder="1" applyAlignment="1">
      <alignment vertical="center"/>
    </xf>
    <xf numFmtId="0" fontId="4" fillId="0" borderId="61" xfId="0" applyFont="1" applyBorder="1" applyAlignment="1">
      <alignment vertical="center"/>
    </xf>
    <xf numFmtId="0" fontId="4" fillId="0" borderId="58" xfId="0" applyFont="1" applyBorder="1" applyAlignment="1">
      <alignment vertical="center"/>
    </xf>
    <xf numFmtId="0" fontId="33" fillId="0" borderId="0" xfId="0" applyFont="1" applyAlignment="1">
      <alignment horizontal="center" vertical="center"/>
    </xf>
    <xf numFmtId="0" fontId="4" fillId="0" borderId="0" xfId="0" applyFont="1" applyAlignment="1">
      <alignment horizontal="left" vertical="distributed" wrapText="1"/>
    </xf>
    <xf numFmtId="0" fontId="4" fillId="0" borderId="0" xfId="0" applyFont="1"/>
    <xf numFmtId="0" fontId="0" fillId="0" borderId="0" xfId="0" applyAlignment="1">
      <alignment horizontal="left" vertical="top" wrapText="1"/>
    </xf>
    <xf numFmtId="0" fontId="0" fillId="0" borderId="49" xfId="0" applyBorder="1" applyAlignment="1">
      <alignment horizontal="center" vertical="center"/>
    </xf>
    <xf numFmtId="0" fontId="0" fillId="0" borderId="37" xfId="0" applyBorder="1" applyAlignment="1">
      <alignment horizontal="center" vertical="center"/>
    </xf>
    <xf numFmtId="58" fontId="0" fillId="0" borderId="50" xfId="0" applyNumberFormat="1" applyBorder="1" applyAlignment="1">
      <alignment horizontal="center" vertical="center"/>
    </xf>
    <xf numFmtId="0" fontId="0" fillId="0" borderId="49" xfId="0" applyBorder="1" applyAlignment="1">
      <alignment horizontal="left" vertical="center" wrapText="1"/>
    </xf>
    <xf numFmtId="38" fontId="0" fillId="0" borderId="49" xfId="33" applyFont="1" applyBorder="1" applyAlignment="1">
      <alignment horizontal="right" vertical="center"/>
    </xf>
    <xf numFmtId="38" fontId="0" fillId="0" borderId="24" xfId="33" applyFont="1" applyBorder="1" applyAlignment="1">
      <alignment horizontal="right" vertical="center"/>
    </xf>
    <xf numFmtId="0" fontId="0" fillId="0" borderId="12" xfId="0" applyBorder="1" applyAlignment="1">
      <alignment horizontal="center" vertical="center"/>
    </xf>
    <xf numFmtId="0" fontId="0" fillId="0" borderId="14" xfId="0" applyBorder="1" applyAlignment="1">
      <alignment horizontal="center" vertical="center"/>
    </xf>
    <xf numFmtId="0" fontId="0" fillId="0" borderId="17" xfId="0" applyBorder="1" applyAlignment="1">
      <alignment horizontal="center" vertical="center"/>
    </xf>
    <xf numFmtId="58" fontId="0" fillId="0" borderId="38" xfId="0" applyNumberFormat="1" applyBorder="1" applyAlignment="1">
      <alignment horizontal="center" vertical="center"/>
    </xf>
    <xf numFmtId="58" fontId="0" fillId="0" borderId="37" xfId="0" applyNumberFormat="1" applyBorder="1" applyAlignment="1">
      <alignment horizontal="center" vertical="center"/>
    </xf>
    <xf numFmtId="0" fontId="0" fillId="0" borderId="0" xfId="0" applyAlignment="1">
      <alignment horizontal="distributed" vertical="center"/>
    </xf>
    <xf numFmtId="0" fontId="0" fillId="0" borderId="0" xfId="0" applyAlignment="1">
      <alignment horizontal="center" vertical="center"/>
    </xf>
    <xf numFmtId="180" fontId="0" fillId="0" borderId="0" xfId="0" applyNumberFormat="1" applyAlignment="1">
      <alignment horizontal="center" vertical="center"/>
    </xf>
    <xf numFmtId="184" fontId="0" fillId="0" borderId="0" xfId="0" applyNumberFormat="1" applyAlignment="1">
      <alignment horizontal="center" vertical="center"/>
    </xf>
    <xf numFmtId="185" fontId="0" fillId="0" borderId="0" xfId="0" applyNumberFormat="1" applyAlignment="1">
      <alignment horizontal="center" vertical="center"/>
    </xf>
    <xf numFmtId="0" fontId="0" fillId="0" borderId="0" xfId="0" applyAlignment="1">
      <alignment vertical="center"/>
    </xf>
    <xf numFmtId="0" fontId="0" fillId="0" borderId="0" xfId="0" applyAlignment="1">
      <alignment horizontal="left" vertical="center" indent="1"/>
    </xf>
    <xf numFmtId="0" fontId="0" fillId="0" borderId="0" xfId="0" applyAlignment="1">
      <alignment horizontal="left" indent="1"/>
    </xf>
    <xf numFmtId="0" fontId="4" fillId="0" borderId="49" xfId="0" applyFont="1" applyBorder="1" applyAlignment="1">
      <alignment horizontal="center" vertical="center"/>
    </xf>
    <xf numFmtId="0" fontId="4" fillId="0" borderId="24" xfId="0" applyFont="1" applyBorder="1" applyAlignment="1">
      <alignment horizontal="center" vertical="center" shrinkToFit="1"/>
    </xf>
    <xf numFmtId="0" fontId="4" fillId="0" borderId="34" xfId="0" applyFont="1" applyBorder="1" applyAlignment="1">
      <alignment horizontal="center" vertical="center" shrinkToFit="1"/>
    </xf>
    <xf numFmtId="0" fontId="4" fillId="0" borderId="39" xfId="0" applyFont="1" applyBorder="1" applyAlignment="1">
      <alignment horizontal="center" vertical="center" shrinkToFit="1"/>
    </xf>
    <xf numFmtId="188" fontId="4" fillId="0" borderId="49" xfId="0" applyNumberFormat="1" applyFont="1" applyBorder="1" applyAlignment="1">
      <alignment horizontal="center" vertical="center"/>
    </xf>
    <xf numFmtId="0" fontId="4" fillId="0" borderId="62" xfId="0" applyFont="1" applyBorder="1" applyAlignment="1">
      <alignment horizontal="distributed" vertical="center"/>
    </xf>
    <xf numFmtId="0" fontId="4" fillId="0" borderId="62" xfId="0" applyFont="1" applyBorder="1" applyAlignment="1">
      <alignment horizontal="center" vertical="center" shrinkToFit="1"/>
    </xf>
    <xf numFmtId="0" fontId="4" fillId="0" borderId="50" xfId="0" applyFont="1" applyBorder="1" applyAlignment="1">
      <alignment horizontal="distributed" vertical="center"/>
    </xf>
    <xf numFmtId="0" fontId="4" fillId="0" borderId="50" xfId="0" applyFont="1" applyBorder="1" applyAlignment="1">
      <alignment horizontal="center" vertical="center" shrinkToFit="1"/>
    </xf>
    <xf numFmtId="0" fontId="41" fillId="0" borderId="0" xfId="0" applyFont="1" applyAlignment="1">
      <alignment horizontal="center" vertical="center"/>
    </xf>
    <xf numFmtId="0" fontId="4" fillId="0" borderId="34" xfId="0" applyFont="1" applyBorder="1" applyAlignment="1">
      <alignment horizontal="center" vertical="center"/>
    </xf>
    <xf numFmtId="0" fontId="35" fillId="0" borderId="24" xfId="0" applyFont="1" applyBorder="1" applyAlignment="1">
      <alignment horizontal="left" vertical="center" wrapText="1" shrinkToFit="1"/>
    </xf>
    <xf numFmtId="0" fontId="35" fillId="0" borderId="34" xfId="0" applyFont="1" applyBorder="1" applyAlignment="1">
      <alignment horizontal="left" vertical="center" wrapText="1" shrinkToFit="1"/>
    </xf>
    <xf numFmtId="0" fontId="35" fillId="0" borderId="39" xfId="0" applyFont="1" applyBorder="1" applyAlignment="1">
      <alignment horizontal="left" vertical="center" wrapText="1" shrinkToFit="1"/>
    </xf>
    <xf numFmtId="0" fontId="35" fillId="0" borderId="24" xfId="0" applyFont="1" applyBorder="1" applyAlignment="1">
      <alignment horizontal="left" vertical="center" shrinkToFit="1"/>
    </xf>
    <xf numFmtId="0" fontId="35" fillId="0" borderId="34" xfId="0" applyFont="1" applyBorder="1" applyAlignment="1">
      <alignment horizontal="left" vertical="center" shrinkToFit="1"/>
    </xf>
    <xf numFmtId="0" fontId="35" fillId="0" borderId="39" xfId="0" applyFont="1" applyBorder="1" applyAlignment="1">
      <alignment horizontal="left" vertical="center" shrinkToFit="1"/>
    </xf>
    <xf numFmtId="184" fontId="35" fillId="0" borderId="11" xfId="0" applyNumberFormat="1" applyFont="1" applyBorder="1" applyAlignment="1">
      <alignment horizontal="center" vertical="center"/>
    </xf>
    <xf numFmtId="185" fontId="35" fillId="0" borderId="11" xfId="0" applyNumberFormat="1" applyFont="1" applyBorder="1" applyAlignment="1">
      <alignment horizontal="center" vertical="center"/>
    </xf>
    <xf numFmtId="0" fontId="4" fillId="0" borderId="10" xfId="0" applyFont="1" applyBorder="1" applyAlignment="1">
      <alignment horizontal="right" vertical="center"/>
    </xf>
    <xf numFmtId="0" fontId="4" fillId="0" borderId="13" xfId="0" applyFont="1" applyBorder="1" applyAlignment="1">
      <alignment horizontal="right" vertical="center"/>
    </xf>
    <xf numFmtId="180" fontId="35" fillId="0" borderId="11" xfId="0" applyNumberFormat="1" applyFont="1" applyBorder="1" applyAlignment="1">
      <alignment horizontal="center"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180" fontId="35" fillId="0" borderId="16" xfId="0" applyNumberFormat="1" applyFont="1" applyBorder="1" applyAlignment="1">
      <alignment horizontal="center" vertical="center"/>
    </xf>
    <xf numFmtId="184" fontId="35" fillId="0" borderId="16" xfId="0" applyNumberFormat="1" applyFont="1" applyBorder="1" applyAlignment="1">
      <alignment horizontal="center" vertical="center"/>
    </xf>
    <xf numFmtId="185" fontId="35" fillId="0" borderId="16" xfId="0" applyNumberFormat="1" applyFont="1" applyBorder="1" applyAlignment="1">
      <alignment horizontal="center" vertical="center"/>
    </xf>
    <xf numFmtId="0" fontId="4" fillId="0" borderId="15" xfId="0" applyFont="1" applyBorder="1" applyAlignment="1">
      <alignment horizontal="right" vertical="center"/>
    </xf>
    <xf numFmtId="0" fontId="4" fillId="0" borderId="24" xfId="0" applyFont="1" applyBorder="1" applyAlignment="1">
      <alignment horizontal="center" vertical="center"/>
    </xf>
    <xf numFmtId="178" fontId="34" fillId="0" borderId="34" xfId="33" applyNumberFormat="1" applyFont="1" applyBorder="1" applyAlignment="1">
      <alignment horizontal="right" vertical="center"/>
    </xf>
    <xf numFmtId="0" fontId="38" fillId="0" borderId="0" xfId="0" applyFont="1" applyAlignment="1">
      <alignment vertical="center"/>
    </xf>
    <xf numFmtId="0" fontId="38" fillId="0" borderId="14" xfId="0" applyFont="1" applyBorder="1" applyAlignment="1">
      <alignment vertical="center"/>
    </xf>
    <xf numFmtId="0" fontId="61" fillId="0" borderId="0" xfId="0" applyFont="1" applyAlignment="1">
      <alignment vertical="center"/>
    </xf>
    <xf numFmtId="0" fontId="61" fillId="0" borderId="14" xfId="0" applyFont="1" applyBorder="1" applyAlignment="1">
      <alignment vertical="center"/>
    </xf>
    <xf numFmtId="0" fontId="38" fillId="0" borderId="0" xfId="0" applyFont="1" applyAlignment="1">
      <alignment horizontal="left"/>
    </xf>
    <xf numFmtId="49" fontId="7" fillId="0" borderId="0" xfId="0" applyNumberFormat="1" applyFont="1" applyAlignment="1">
      <alignment horizontal="distributed" vertical="center" wrapText="1"/>
    </xf>
    <xf numFmtId="178" fontId="34" fillId="0" borderId="0" xfId="33" applyNumberFormat="1" applyFont="1" applyBorder="1" applyAlignment="1">
      <alignment horizontal="center" vertical="center"/>
    </xf>
    <xf numFmtId="181" fontId="4" fillId="0" borderId="0" xfId="0" applyNumberFormat="1" applyFont="1" applyAlignment="1">
      <alignment horizontal="center" vertical="center" wrapText="1"/>
    </xf>
    <xf numFmtId="182" fontId="4" fillId="0" borderId="0" xfId="0" applyNumberFormat="1" applyFont="1" applyAlignment="1">
      <alignment horizontal="center" vertical="center" wrapText="1"/>
    </xf>
    <xf numFmtId="0" fontId="39" fillId="0" borderId="37" xfId="0" applyFont="1" applyBorder="1" applyAlignment="1">
      <alignment horizontal="center" vertical="top"/>
    </xf>
    <xf numFmtId="0" fontId="39" fillId="0" borderId="50" xfId="0" applyFont="1" applyBorder="1" applyAlignment="1">
      <alignment horizontal="center" vertical="top"/>
    </xf>
    <xf numFmtId="49" fontId="4" fillId="0" borderId="38" xfId="0" applyNumberFormat="1" applyFont="1" applyBorder="1" applyAlignment="1">
      <alignment horizontal="right" vertical="center"/>
    </xf>
    <xf numFmtId="183" fontId="4" fillId="0" borderId="0" xfId="0" applyNumberFormat="1" applyFont="1" applyAlignment="1">
      <alignment horizontal="center" vertical="center" wrapText="1"/>
    </xf>
    <xf numFmtId="0" fontId="39" fillId="0" borderId="13" xfId="0" applyFont="1" applyBorder="1" applyAlignment="1">
      <alignment horizontal="center" vertical="top"/>
    </xf>
    <xf numFmtId="0" fontId="39" fillId="0" borderId="14" xfId="0" applyFont="1" applyBorder="1" applyAlignment="1">
      <alignment horizontal="center" vertical="top"/>
    </xf>
    <xf numFmtId="0" fontId="39" fillId="0" borderId="15" xfId="0" applyFont="1" applyBorder="1" applyAlignment="1">
      <alignment horizontal="center" vertical="top"/>
    </xf>
    <xf numFmtId="0" fontId="39" fillId="0" borderId="17" xfId="0" applyFont="1" applyBorder="1" applyAlignment="1">
      <alignment horizontal="center" vertical="top"/>
    </xf>
    <xf numFmtId="49" fontId="4" fillId="0" borderId="0" xfId="41" applyNumberFormat="1" applyFont="1" applyBorder="1" applyAlignment="1">
      <alignment horizontal="center" vertical="center" wrapText="1"/>
    </xf>
    <xf numFmtId="181" fontId="54" fillId="0" borderId="0" xfId="0" applyNumberFormat="1" applyFont="1" applyAlignment="1">
      <alignment horizontal="center" vertical="center"/>
    </xf>
    <xf numFmtId="182" fontId="54" fillId="0" borderId="0" xfId="0" applyNumberFormat="1" applyFont="1" applyAlignment="1">
      <alignment horizontal="center" vertical="center"/>
    </xf>
    <xf numFmtId="0" fontId="32" fillId="0" borderId="0" xfId="0" applyFont="1" applyAlignment="1">
      <alignment horizontal="center" vertical="center"/>
    </xf>
    <xf numFmtId="183" fontId="54" fillId="0" borderId="0" xfId="0" applyNumberFormat="1" applyFont="1" applyAlignment="1">
      <alignment horizontal="center" vertical="center"/>
    </xf>
    <xf numFmtId="49" fontId="4" fillId="0" borderId="0" xfId="0" applyNumberFormat="1" applyFont="1" applyAlignment="1">
      <alignment vertical="center" wrapText="1"/>
    </xf>
    <xf numFmtId="0" fontId="38" fillId="0" borderId="0" xfId="0" applyFont="1" applyAlignment="1">
      <alignment horizontal="left" wrapText="1" shrinkToFit="1"/>
    </xf>
    <xf numFmtId="186" fontId="4" fillId="28" borderId="16" xfId="33" applyNumberFormat="1" applyFont="1" applyFill="1" applyBorder="1" applyAlignment="1">
      <alignment horizontal="right" vertical="center"/>
    </xf>
    <xf numFmtId="183" fontId="35" fillId="0" borderId="16" xfId="0" applyNumberFormat="1" applyFont="1" applyBorder="1" applyAlignment="1">
      <alignment horizontal="center" vertical="center"/>
    </xf>
    <xf numFmtId="182" fontId="35" fillId="0" borderId="11" xfId="0" applyNumberFormat="1" applyFont="1" applyBorder="1" applyAlignment="1">
      <alignment horizontal="center" vertical="center"/>
    </xf>
    <xf numFmtId="0" fontId="35" fillId="0" borderId="49" xfId="0" applyFont="1" applyBorder="1" applyAlignment="1">
      <alignment horizontal="left" vertical="center"/>
    </xf>
    <xf numFmtId="0" fontId="35" fillId="0" borderId="49" xfId="0" applyFont="1" applyBorder="1" applyAlignment="1">
      <alignment horizontal="left" vertical="center" wrapText="1"/>
    </xf>
    <xf numFmtId="183" fontId="35" fillId="0" borderId="11" xfId="0" applyNumberFormat="1" applyFont="1" applyBorder="1" applyAlignment="1">
      <alignment horizontal="center" vertical="center"/>
    </xf>
    <xf numFmtId="182" fontId="35" fillId="0" borderId="16" xfId="0" applyNumberFormat="1" applyFont="1" applyBorder="1" applyAlignment="1">
      <alignment horizontal="center" vertical="center"/>
    </xf>
    <xf numFmtId="0" fontId="4" fillId="0" borderId="10" xfId="0" applyFont="1" applyBorder="1" applyAlignment="1">
      <alignment horizontal="left" vertical="center"/>
    </xf>
    <xf numFmtId="0" fontId="4" fillId="0" borderId="11" xfId="0" applyFont="1" applyBorder="1" applyAlignment="1">
      <alignment horizontal="left" vertical="center"/>
    </xf>
    <xf numFmtId="0" fontId="4" fillId="0" borderId="64" xfId="0" applyFont="1" applyBorder="1" applyAlignment="1">
      <alignment horizontal="left" vertical="center"/>
    </xf>
    <xf numFmtId="0" fontId="4" fillId="0" borderId="12" xfId="0" applyFont="1" applyBorder="1" applyAlignment="1">
      <alignment horizontal="left" vertical="center"/>
    </xf>
    <xf numFmtId="0" fontId="4" fillId="0" borderId="10" xfId="0" applyFont="1" applyBorder="1" applyAlignment="1">
      <alignment horizontal="distributed" vertical="center"/>
    </xf>
    <xf numFmtId="0" fontId="35" fillId="0" borderId="15" xfId="0" applyFont="1" applyBorder="1" applyAlignment="1">
      <alignment horizontal="center" vertical="center"/>
    </xf>
    <xf numFmtId="0" fontId="35" fillId="0" borderId="16" xfId="0" applyFont="1" applyBorder="1" applyAlignment="1">
      <alignment horizontal="center" vertical="center"/>
    </xf>
    <xf numFmtId="181" fontId="35" fillId="0" borderId="11" xfId="0" applyNumberFormat="1" applyFont="1" applyBorder="1" applyAlignment="1">
      <alignment horizontal="center" vertical="center"/>
    </xf>
    <xf numFmtId="0" fontId="35" fillId="0" borderId="63" xfId="0" applyFont="1" applyBorder="1" applyAlignment="1">
      <alignment horizontal="center" vertical="center"/>
    </xf>
    <xf numFmtId="0" fontId="35" fillId="0" borderId="17" xfId="0" applyFont="1" applyBorder="1" applyAlignment="1">
      <alignment horizontal="center" vertical="center"/>
    </xf>
    <xf numFmtId="0" fontId="4" fillId="0" borderId="24" xfId="0" applyFont="1" applyBorder="1" applyAlignment="1">
      <alignment horizontal="right" vertical="center"/>
    </xf>
    <xf numFmtId="0" fontId="4" fillId="0" borderId="34" xfId="0" applyFont="1" applyBorder="1" applyAlignment="1">
      <alignment horizontal="right" vertical="center"/>
    </xf>
    <xf numFmtId="178" fontId="35" fillId="0" borderId="34" xfId="33" applyNumberFormat="1" applyFont="1" applyBorder="1" applyAlignment="1">
      <alignment horizontal="right" vertical="center"/>
    </xf>
    <xf numFmtId="0" fontId="4" fillId="0" borderId="34" xfId="0" applyFont="1" applyBorder="1" applyAlignment="1">
      <alignment horizontal="left" vertical="center"/>
    </xf>
    <xf numFmtId="0" fontId="4" fillId="0" borderId="39" xfId="0" applyFont="1" applyBorder="1" applyAlignment="1">
      <alignment horizontal="left" vertical="center"/>
    </xf>
    <xf numFmtId="181" fontId="35" fillId="0" borderId="16" xfId="0" applyNumberFormat="1" applyFont="1" applyBorder="1" applyAlignment="1">
      <alignment horizontal="center" vertical="center"/>
    </xf>
    <xf numFmtId="181" fontId="35" fillId="0" borderId="0" xfId="0" applyNumberFormat="1" applyFont="1" applyAlignment="1">
      <alignment horizontal="center" vertical="center"/>
    </xf>
    <xf numFmtId="182" fontId="35" fillId="0" borderId="0" xfId="0" applyNumberFormat="1" applyFont="1" applyAlignment="1">
      <alignment horizontal="center" vertical="center"/>
    </xf>
    <xf numFmtId="183" fontId="35" fillId="0" borderId="0" xfId="0" applyNumberFormat="1" applyFont="1" applyAlignment="1">
      <alignment horizontal="center" vertical="center"/>
    </xf>
    <xf numFmtId="0" fontId="35" fillId="0" borderId="13" xfId="0" applyFont="1" applyBorder="1" applyAlignment="1">
      <alignment horizontal="center" vertical="center"/>
    </xf>
    <xf numFmtId="0" fontId="35" fillId="0" borderId="0" xfId="0" applyFont="1" applyAlignment="1">
      <alignment horizontal="center" vertical="center"/>
    </xf>
    <xf numFmtId="0" fontId="35" fillId="0" borderId="65" xfId="0" applyFont="1" applyBorder="1" applyAlignment="1">
      <alignment horizontal="center" vertical="center"/>
    </xf>
    <xf numFmtId="0" fontId="35" fillId="0" borderId="14" xfId="0" applyFont="1" applyBorder="1" applyAlignment="1">
      <alignment horizontal="center" vertical="center"/>
    </xf>
    <xf numFmtId="0" fontId="35" fillId="0" borderId="16" xfId="0" applyFont="1" applyBorder="1" applyAlignment="1">
      <alignment vertical="center" shrinkToFit="1"/>
    </xf>
    <xf numFmtId="183" fontId="59" fillId="0" borderId="0" xfId="0" applyNumberFormat="1" applyFont="1" applyAlignment="1">
      <alignment horizontal="center" vertical="center"/>
    </xf>
    <xf numFmtId="182" fontId="59" fillId="0" borderId="0" xfId="0" applyNumberFormat="1" applyFont="1" applyAlignment="1">
      <alignment horizontal="center" vertical="center"/>
    </xf>
    <xf numFmtId="181" fontId="59" fillId="0" borderId="0" xfId="0" applyNumberFormat="1" applyFont="1" applyAlignment="1">
      <alignment horizontal="center" vertical="center"/>
    </xf>
    <xf numFmtId="0" fontId="8" fillId="0" borderId="0" xfId="0" applyFont="1" applyAlignment="1">
      <alignment wrapText="1" shrinkToFit="1"/>
    </xf>
    <xf numFmtId="0" fontId="35" fillId="0" borderId="36" xfId="0" applyFont="1" applyBorder="1" applyAlignment="1">
      <alignment horizontal="left" vertical="center" wrapText="1"/>
    </xf>
    <xf numFmtId="0" fontId="35" fillId="0" borderId="26" xfId="0" applyFont="1" applyBorder="1" applyAlignment="1">
      <alignment horizontal="left" vertical="center" wrapText="1"/>
    </xf>
    <xf numFmtId="0" fontId="35" fillId="0" borderId="54" xfId="0" applyFont="1" applyBorder="1" applyAlignment="1">
      <alignment horizontal="left" vertical="center" wrapText="1"/>
    </xf>
    <xf numFmtId="0" fontId="35" fillId="0" borderId="13" xfId="0" applyFont="1" applyBorder="1" applyAlignment="1">
      <alignment horizontal="left" vertical="center" wrapText="1"/>
    </xf>
    <xf numFmtId="0" fontId="35" fillId="0" borderId="0" xfId="0" applyFont="1" applyAlignment="1">
      <alignment horizontal="left" vertical="center" wrapText="1"/>
    </xf>
    <xf numFmtId="0" fontId="35" fillId="0" borderId="14" xfId="0" applyFont="1" applyBorder="1" applyAlignment="1">
      <alignment horizontal="left" vertical="center" wrapText="1"/>
    </xf>
    <xf numFmtId="0" fontId="35" fillId="0" borderId="51" xfId="0" applyFont="1" applyBorder="1" applyAlignment="1">
      <alignment horizontal="left" vertical="center" wrapText="1"/>
    </xf>
    <xf numFmtId="0" fontId="35" fillId="0" borderId="31" xfId="0" applyFont="1" applyBorder="1" applyAlignment="1">
      <alignment horizontal="left" vertical="center" wrapText="1"/>
    </xf>
    <xf numFmtId="0" fontId="35" fillId="0" borderId="55" xfId="0" applyFont="1" applyBorder="1" applyAlignment="1">
      <alignment horizontal="left" vertical="center" wrapText="1"/>
    </xf>
    <xf numFmtId="183" fontId="5" fillId="0" borderId="0" xfId="0" applyNumberFormat="1" applyFont="1" applyAlignment="1">
      <alignment horizontal="center" vertical="center"/>
    </xf>
    <xf numFmtId="183" fontId="5" fillId="0" borderId="31" xfId="0" applyNumberFormat="1" applyFont="1" applyBorder="1" applyAlignment="1">
      <alignment horizontal="center" vertical="center"/>
    </xf>
    <xf numFmtId="182" fontId="5" fillId="0" borderId="0" xfId="0" applyNumberFormat="1" applyFont="1" applyAlignment="1">
      <alignment horizontal="center" vertical="center"/>
    </xf>
    <xf numFmtId="182" fontId="5" fillId="0" borderId="31" xfId="0" applyNumberFormat="1" applyFont="1" applyBorder="1" applyAlignment="1">
      <alignment horizontal="center" vertical="center"/>
    </xf>
    <xf numFmtId="181" fontId="5" fillId="0" borderId="0" xfId="0" applyNumberFormat="1" applyFont="1" applyAlignment="1">
      <alignment horizontal="center" vertical="center"/>
    </xf>
    <xf numFmtId="181" fontId="5" fillId="0" borderId="31" xfId="0" applyNumberFormat="1" applyFont="1" applyBorder="1" applyAlignment="1">
      <alignment horizontal="center" vertical="center"/>
    </xf>
    <xf numFmtId="0" fontId="6" fillId="0" borderId="0" xfId="48" applyFont="1" applyAlignment="1">
      <alignment horizontal="center" vertical="distributed"/>
    </xf>
    <xf numFmtId="0" fontId="35" fillId="0" borderId="0" xfId="48" applyFont="1" applyAlignment="1">
      <alignment horizontal="left" wrapText="1"/>
    </xf>
    <xf numFmtId="0" fontId="6" fillId="0" borderId="0" xfId="48" applyFont="1" applyAlignment="1">
      <alignment horizontal="center" vertical="center"/>
    </xf>
    <xf numFmtId="180" fontId="34" fillId="0" borderId="0" xfId="48" applyNumberFormat="1" applyFont="1" applyAlignment="1">
      <alignment horizontal="center" vertical="distributed"/>
    </xf>
    <xf numFmtId="184" fontId="34" fillId="0" borderId="0" xfId="48" applyNumberFormat="1" applyFont="1" applyAlignment="1">
      <alignment horizontal="center" vertical="distributed"/>
    </xf>
    <xf numFmtId="185" fontId="34" fillId="0" borderId="0" xfId="48" applyNumberFormat="1" applyFont="1" applyAlignment="1">
      <alignment horizontal="center" vertical="distributed"/>
    </xf>
    <xf numFmtId="0" fontId="5" fillId="0" borderId="0" xfId="48" applyFont="1" applyAlignment="1">
      <alignment horizontal="distributed" vertical="center"/>
    </xf>
    <xf numFmtId="0" fontId="35" fillId="0" borderId="0" xfId="48" applyFont="1" applyAlignment="1">
      <alignment horizontal="left" vertical="center"/>
    </xf>
    <xf numFmtId="0" fontId="6" fillId="0" borderId="0" xfId="48" applyFont="1" applyAlignment="1">
      <alignment horizontal="left" vertical="center" wrapText="1"/>
    </xf>
    <xf numFmtId="0" fontId="6" fillId="0" borderId="0" xfId="48" applyFont="1" applyAlignment="1">
      <alignment horizontal="center" vertical="top"/>
    </xf>
    <xf numFmtId="0" fontId="6" fillId="0" borderId="34" xfId="48" applyFont="1" applyBorder="1" applyAlignment="1">
      <alignment horizontal="right" vertical="center"/>
    </xf>
    <xf numFmtId="176" fontId="6" fillId="0" borderId="34" xfId="48" applyNumberFormat="1" applyFont="1" applyBorder="1" applyAlignment="1">
      <alignment horizontal="right" vertical="center"/>
    </xf>
    <xf numFmtId="0" fontId="5" fillId="0" borderId="12" xfId="48" applyFont="1" applyBorder="1" applyAlignment="1">
      <alignment horizontal="distributed" vertical="center" indent="1"/>
    </xf>
    <xf numFmtId="0" fontId="5" fillId="0" borderId="38" xfId="48" applyFont="1" applyBorder="1" applyAlignment="1">
      <alignment horizontal="distributed" vertical="center" indent="1"/>
    </xf>
    <xf numFmtId="0" fontId="5" fillId="0" borderId="14" xfId="48" applyFont="1" applyBorder="1" applyAlignment="1">
      <alignment horizontal="distributed" vertical="center" indent="1"/>
    </xf>
    <xf numFmtId="0" fontId="5" fillId="0" borderId="37" xfId="48" applyFont="1" applyBorder="1" applyAlignment="1">
      <alignment horizontal="distributed" vertical="center" indent="1"/>
    </xf>
    <xf numFmtId="0" fontId="5" fillId="0" borderId="17" xfId="48" applyFont="1" applyBorder="1" applyAlignment="1">
      <alignment horizontal="distributed" vertical="center" indent="1"/>
    </xf>
    <xf numFmtId="0" fontId="5" fillId="0" borderId="50" xfId="48" applyFont="1" applyBorder="1" applyAlignment="1">
      <alignment horizontal="distributed" vertical="center" indent="1"/>
    </xf>
    <xf numFmtId="0" fontId="6" fillId="0" borderId="34" xfId="48" applyFont="1" applyBorder="1" applyAlignment="1">
      <alignment horizontal="center" vertical="distributed"/>
    </xf>
    <xf numFmtId="0" fontId="6" fillId="0" borderId="0" xfId="48" applyFont="1" applyAlignment="1">
      <alignment horizontal="center"/>
    </xf>
    <xf numFmtId="180" fontId="34" fillId="0" borderId="34" xfId="48" applyNumberFormat="1" applyFont="1" applyBorder="1" applyAlignment="1">
      <alignment horizontal="center" vertical="distributed"/>
    </xf>
    <xf numFmtId="0" fontId="6" fillId="0" borderId="34" xfId="48" applyFont="1" applyBorder="1" applyAlignment="1">
      <alignment horizontal="center" vertical="top"/>
    </xf>
    <xf numFmtId="0" fontId="5" fillId="0" borderId="39" xfId="48" applyFont="1" applyBorder="1" applyAlignment="1">
      <alignment horizontal="distributed" vertical="center" indent="1"/>
    </xf>
    <xf numFmtId="0" fontId="5" fillId="0" borderId="49" xfId="48" applyFont="1" applyBorder="1" applyAlignment="1">
      <alignment horizontal="distributed" vertical="center" indent="1"/>
    </xf>
    <xf numFmtId="180" fontId="34" fillId="0" borderId="0" xfId="48" applyNumberFormat="1" applyFont="1" applyAlignment="1">
      <alignment horizontal="center"/>
    </xf>
    <xf numFmtId="185" fontId="34" fillId="0" borderId="0" xfId="48" applyNumberFormat="1" applyFont="1" applyAlignment="1">
      <alignment horizontal="center"/>
    </xf>
    <xf numFmtId="0" fontId="6" fillId="0" borderId="34" xfId="48" applyFont="1" applyBorder="1" applyAlignment="1">
      <alignment horizontal="center" vertical="center"/>
    </xf>
    <xf numFmtId="0" fontId="6" fillId="0" borderId="34" xfId="48" applyFont="1" applyBorder="1" applyAlignment="1">
      <alignment horizontal="left" vertical="center"/>
    </xf>
    <xf numFmtId="184" fontId="34" fillId="0" borderId="34" xfId="48" applyNumberFormat="1" applyFont="1" applyBorder="1" applyAlignment="1">
      <alignment horizontal="center" vertical="distributed"/>
    </xf>
    <xf numFmtId="185" fontId="34" fillId="0" borderId="34" xfId="48" applyNumberFormat="1" applyFont="1" applyBorder="1" applyAlignment="1">
      <alignment horizontal="center" vertical="distributed"/>
    </xf>
    <xf numFmtId="0" fontId="32" fillId="0" borderId="0" xfId="48" applyFont="1" applyAlignment="1">
      <alignment horizontal="center" vertical="center"/>
    </xf>
    <xf numFmtId="0" fontId="6" fillId="0" borderId="67" xfId="48" applyFont="1" applyBorder="1" applyAlignment="1">
      <alignment horizontal="center" vertical="center"/>
    </xf>
    <xf numFmtId="0" fontId="6" fillId="0" borderId="28" xfId="48" applyFont="1" applyBorder="1" applyAlignment="1">
      <alignment horizontal="center" vertical="center"/>
    </xf>
    <xf numFmtId="0" fontId="6" fillId="0" borderId="68" xfId="48" applyFont="1" applyBorder="1" applyAlignment="1">
      <alignment horizontal="center" vertical="center"/>
    </xf>
    <xf numFmtId="0" fontId="6" fillId="0" borderId="66" xfId="48" applyFont="1" applyBorder="1" applyAlignment="1">
      <alignment horizontal="center" vertical="center"/>
    </xf>
    <xf numFmtId="0" fontId="6" fillId="0" borderId="29" xfId="48" applyFont="1" applyBorder="1" applyAlignment="1">
      <alignment horizontal="center" vertical="center"/>
    </xf>
    <xf numFmtId="0" fontId="6" fillId="0" borderId="46" xfId="48" applyFont="1" applyBorder="1" applyAlignment="1">
      <alignment horizontal="center" vertical="center"/>
    </xf>
    <xf numFmtId="184" fontId="34" fillId="0" borderId="0" xfId="48" applyNumberFormat="1" applyFont="1" applyAlignment="1">
      <alignment horizontal="center"/>
    </xf>
    <xf numFmtId="0" fontId="35" fillId="0" borderId="34" xfId="48" applyFont="1" applyBorder="1" applyAlignment="1">
      <alignment horizontal="left" vertical="center"/>
    </xf>
    <xf numFmtId="0" fontId="35" fillId="0" borderId="57" xfId="48" applyFont="1" applyBorder="1" applyAlignment="1">
      <alignment horizontal="left" vertical="center" wrapText="1"/>
    </xf>
    <xf numFmtId="0" fontId="5" fillId="0" borderId="58" xfId="48" applyFont="1" applyBorder="1" applyAlignment="1">
      <alignment horizontal="distributed" vertical="center" indent="1"/>
    </xf>
    <xf numFmtId="0" fontId="5" fillId="0" borderId="69" xfId="48" applyFont="1" applyBorder="1" applyAlignment="1">
      <alignment horizontal="distributed" vertical="center" indent="1"/>
    </xf>
    <xf numFmtId="0" fontId="6" fillId="0" borderId="0" xfId="47" applyFont="1" applyAlignment="1">
      <alignment horizontal="center" vertical="distributed"/>
    </xf>
    <xf numFmtId="184" fontId="34" fillId="0" borderId="0" xfId="47" applyNumberFormat="1" applyFont="1" applyAlignment="1">
      <alignment horizontal="center" vertical="distributed"/>
    </xf>
    <xf numFmtId="185" fontId="34" fillId="0" borderId="0" xfId="47" applyNumberFormat="1" applyFont="1" applyAlignment="1">
      <alignment horizontal="center" vertical="distributed"/>
    </xf>
    <xf numFmtId="0" fontId="32" fillId="0" borderId="0" xfId="47" applyFont="1" applyAlignment="1">
      <alignment horizontal="center" vertical="center"/>
    </xf>
    <xf numFmtId="0" fontId="6" fillId="0" borderId="67" xfId="47" applyFont="1" applyBorder="1" applyAlignment="1">
      <alignment horizontal="center" vertical="center"/>
    </xf>
    <xf numFmtId="0" fontId="6" fillId="0" borderId="28" xfId="47" applyFont="1" applyBorder="1" applyAlignment="1">
      <alignment horizontal="center" vertical="center"/>
    </xf>
    <xf numFmtId="0" fontId="6" fillId="0" borderId="68" xfId="47" applyFont="1" applyBorder="1" applyAlignment="1">
      <alignment horizontal="center" vertical="center"/>
    </xf>
    <xf numFmtId="0" fontId="6" fillId="0" borderId="66" xfId="47" applyFont="1" applyBorder="1" applyAlignment="1">
      <alignment horizontal="center" vertical="center"/>
    </xf>
    <xf numFmtId="0" fontId="6" fillId="0" borderId="29" xfId="47" applyFont="1" applyBorder="1" applyAlignment="1">
      <alignment horizontal="center" vertical="center"/>
    </xf>
    <xf numFmtId="0" fontId="6" fillId="0" borderId="46" xfId="47" applyFont="1" applyBorder="1" applyAlignment="1">
      <alignment horizontal="center" vertical="center"/>
    </xf>
    <xf numFmtId="0" fontId="6" fillId="0" borderId="0" xfId="47" applyFont="1" applyAlignment="1">
      <alignment horizontal="center" vertical="center"/>
    </xf>
    <xf numFmtId="0" fontId="5" fillId="0" borderId="0" xfId="47" applyFont="1" applyAlignment="1">
      <alignment horizontal="distributed" vertical="center"/>
    </xf>
    <xf numFmtId="0" fontId="6" fillId="0" borderId="0" xfId="47" applyFont="1" applyAlignment="1">
      <alignment horizontal="left" vertical="center" wrapText="1"/>
    </xf>
    <xf numFmtId="180" fontId="34" fillId="0" borderId="0" xfId="47" applyNumberFormat="1" applyFont="1" applyAlignment="1">
      <alignment horizontal="center" vertical="distributed"/>
    </xf>
    <xf numFmtId="0" fontId="35" fillId="0" borderId="0" xfId="47" applyFont="1" applyAlignment="1">
      <alignment horizontal="left" vertical="center"/>
    </xf>
    <xf numFmtId="0" fontId="0" fillId="0" borderId="15" xfId="0" applyBorder="1" applyAlignment="1">
      <alignment horizontal="center" vertical="center"/>
    </xf>
    <xf numFmtId="0" fontId="0" fillId="0" borderId="34" xfId="0" applyBorder="1" applyAlignment="1">
      <alignment horizontal="center" vertical="center"/>
    </xf>
    <xf numFmtId="0" fontId="0" fillId="0" borderId="16" xfId="0" applyBorder="1" applyAlignment="1">
      <alignment horizontal="center" vertical="center"/>
    </xf>
    <xf numFmtId="0" fontId="4" fillId="0" borderId="24" xfId="0" applyFont="1" applyBorder="1" applyAlignment="1">
      <alignment horizontal="left" vertical="center" shrinkToFit="1"/>
    </xf>
    <xf numFmtId="0" fontId="4" fillId="0" borderId="34" xfId="0" applyFont="1" applyBorder="1" applyAlignment="1">
      <alignment horizontal="left" vertical="center" shrinkToFit="1"/>
    </xf>
    <xf numFmtId="0" fontId="4" fillId="0" borderId="39" xfId="0" applyFont="1" applyBorder="1" applyAlignment="1">
      <alignment horizontal="left" vertical="center" shrinkToFit="1"/>
    </xf>
    <xf numFmtId="178" fontId="4" fillId="0" borderId="34" xfId="33" applyNumberFormat="1" applyFont="1" applyBorder="1" applyAlignment="1">
      <alignment horizontal="right" vertical="center"/>
    </xf>
    <xf numFmtId="176" fontId="4" fillId="0" borderId="34" xfId="0" applyNumberFormat="1" applyFont="1" applyBorder="1" applyAlignment="1">
      <alignment horizontal="right" vertical="center"/>
    </xf>
    <xf numFmtId="178" fontId="8" fillId="0" borderId="34" xfId="33" applyNumberFormat="1" applyFont="1" applyBorder="1" applyAlignment="1">
      <alignment horizontal="right" vertical="center"/>
    </xf>
    <xf numFmtId="0" fontId="4" fillId="0" borderId="24" xfId="0" applyFont="1" applyBorder="1" applyAlignment="1">
      <alignment horizontal="distributed" vertical="center" justifyLastLine="1"/>
    </xf>
    <xf numFmtId="0" fontId="4" fillId="0" borderId="34" xfId="0" applyFont="1" applyBorder="1" applyAlignment="1">
      <alignment horizontal="distributed" vertical="center" justifyLastLine="1"/>
    </xf>
    <xf numFmtId="0" fontId="4" fillId="0" borderId="39" xfId="0" applyFont="1" applyBorder="1" applyAlignment="1">
      <alignment horizontal="distributed" vertical="center" justifyLastLine="1"/>
    </xf>
    <xf numFmtId="0" fontId="4" fillId="0" borderId="39" xfId="0" applyFont="1" applyBorder="1" applyAlignment="1">
      <alignment horizontal="center" vertical="center"/>
    </xf>
    <xf numFmtId="0" fontId="4" fillId="0" borderId="49" xfId="0" applyFont="1" applyBorder="1" applyAlignment="1">
      <alignment horizontal="center" vertical="center" textRotation="255"/>
    </xf>
    <xf numFmtId="0" fontId="38" fillId="0" borderId="0" xfId="0" applyFont="1" applyAlignment="1">
      <alignment wrapText="1"/>
    </xf>
    <xf numFmtId="0" fontId="38" fillId="0" borderId="14" xfId="0" applyFont="1" applyBorder="1" applyAlignment="1">
      <alignment wrapText="1"/>
    </xf>
    <xf numFmtId="0" fontId="4" fillId="0" borderId="0" xfId="0" applyFont="1" applyAlignment="1">
      <alignment horizontal="distributed"/>
    </xf>
    <xf numFmtId="0" fontId="4" fillId="0" borderId="24" xfId="0" applyFont="1" applyBorder="1" applyAlignment="1">
      <alignment horizontal="distributed" vertical="center" wrapText="1"/>
    </xf>
    <xf numFmtId="0" fontId="4" fillId="0" borderId="24" xfId="0" applyFont="1" applyBorder="1" applyAlignment="1">
      <alignment horizontal="left" vertical="center" wrapText="1" shrinkToFit="1"/>
    </xf>
    <xf numFmtId="0" fontId="4" fillId="0" borderId="34" xfId="0" applyFont="1" applyBorder="1" applyAlignment="1">
      <alignment horizontal="left" vertical="center" wrapText="1" shrinkToFit="1"/>
    </xf>
    <xf numFmtId="0" fontId="4" fillId="0" borderId="39" xfId="0" applyFont="1" applyBorder="1" applyAlignment="1">
      <alignment horizontal="left" vertical="center" wrapText="1" shrinkToFit="1"/>
    </xf>
    <xf numFmtId="0" fontId="4" fillId="0" borderId="10" xfId="45" applyFont="1" applyBorder="1" applyAlignment="1">
      <alignment horizontal="left" vertical="center" wrapText="1"/>
    </xf>
    <xf numFmtId="0" fontId="4" fillId="0" borderId="11" xfId="45" applyFont="1" applyBorder="1" applyAlignment="1">
      <alignment horizontal="left" vertical="center" wrapText="1"/>
    </xf>
    <xf numFmtId="0" fontId="4" fillId="0" borderId="12" xfId="45" applyFont="1" applyBorder="1" applyAlignment="1">
      <alignment horizontal="left" vertical="center" wrapText="1"/>
    </xf>
    <xf numFmtId="0" fontId="4" fillId="0" borderId="13" xfId="45" applyFont="1" applyBorder="1" applyAlignment="1">
      <alignment horizontal="left" vertical="center" wrapText="1"/>
    </xf>
    <xf numFmtId="0" fontId="4" fillId="0" borderId="0" xfId="45" applyFont="1" applyAlignment="1">
      <alignment horizontal="left" vertical="center" wrapText="1"/>
    </xf>
    <xf numFmtId="0" fontId="4" fillId="0" borderId="14" xfId="45" applyFont="1" applyBorder="1" applyAlignment="1">
      <alignment horizontal="left" vertical="center" wrapText="1"/>
    </xf>
    <xf numFmtId="0" fontId="4" fillId="0" borderId="15" xfId="45" applyFont="1" applyBorder="1" applyAlignment="1">
      <alignment horizontal="left" vertical="center" wrapText="1"/>
    </xf>
    <xf numFmtId="0" fontId="4" fillId="0" borderId="16" xfId="45" applyFont="1" applyBorder="1" applyAlignment="1">
      <alignment horizontal="left" vertical="center" wrapText="1"/>
    </xf>
    <xf numFmtId="0" fontId="4" fillId="0" borderId="17" xfId="45" applyFont="1" applyBorder="1" applyAlignment="1">
      <alignment horizontal="left" vertical="center" wrapText="1"/>
    </xf>
    <xf numFmtId="181" fontId="4" fillId="0" borderId="0" xfId="45" applyNumberFormat="1" applyFont="1" applyAlignment="1">
      <alignment horizontal="center" vertical="center"/>
    </xf>
    <xf numFmtId="182" fontId="4" fillId="0" borderId="0" xfId="45" applyNumberFormat="1" applyFont="1" applyAlignment="1">
      <alignment horizontal="center" vertical="center" wrapText="1"/>
    </xf>
    <xf numFmtId="183" fontId="4" fillId="0" borderId="0" xfId="45" applyNumberFormat="1" applyFont="1" applyAlignment="1">
      <alignment horizontal="center" vertical="center" wrapText="1"/>
    </xf>
    <xf numFmtId="0" fontId="4" fillId="0" borderId="0" xfId="45" applyFont="1" applyAlignment="1">
      <alignment horizontal="center" vertical="center" wrapText="1"/>
    </xf>
    <xf numFmtId="0" fontId="4" fillId="0" borderId="0" xfId="45" applyFont="1" applyAlignment="1">
      <alignment horizontal="center" vertical="center"/>
    </xf>
    <xf numFmtId="182" fontId="4" fillId="0" borderId="0" xfId="0" applyNumberFormat="1" applyFont="1" applyAlignment="1">
      <alignment horizontal="center" vertical="center"/>
    </xf>
    <xf numFmtId="0" fontId="4" fillId="0" borderId="38" xfId="45" applyFont="1" applyBorder="1" applyAlignment="1">
      <alignment horizontal="justify" vertical="top" wrapText="1"/>
    </xf>
    <xf numFmtId="0" fontId="4" fillId="0" borderId="12" xfId="45" applyFont="1" applyBorder="1" applyAlignment="1">
      <alignment horizontal="justify" vertical="top" wrapText="1"/>
    </xf>
    <xf numFmtId="0" fontId="4" fillId="0" borderId="10" xfId="45" applyFont="1" applyBorder="1" applyAlignment="1">
      <alignment horizontal="justify" vertical="top" wrapText="1"/>
    </xf>
    <xf numFmtId="0" fontId="4" fillId="0" borderId="0" xfId="45" applyFont="1" applyAlignment="1">
      <alignment horizontal="left" vertical="center"/>
    </xf>
    <xf numFmtId="0" fontId="4" fillId="0" borderId="11" xfId="45" applyFont="1" applyBorder="1" applyAlignment="1">
      <alignment horizontal="distributed" vertical="center" wrapText="1"/>
    </xf>
    <xf numFmtId="0" fontId="4" fillId="0" borderId="0" xfId="45" applyFont="1" applyAlignment="1">
      <alignment horizontal="distributed" vertical="center" wrapText="1"/>
    </xf>
    <xf numFmtId="0" fontId="4" fillId="0" borderId="16" xfId="45" applyFont="1" applyBorder="1" applyAlignment="1">
      <alignment horizontal="distributed" vertical="center" wrapText="1"/>
    </xf>
    <xf numFmtId="0" fontId="4" fillId="0" borderId="10" xfId="45" applyFont="1" applyBorder="1" applyAlignment="1">
      <alignment horizontal="center" vertical="center" wrapText="1"/>
    </xf>
    <xf numFmtId="0" fontId="4" fillId="0" borderId="13" xfId="45" applyFont="1" applyBorder="1" applyAlignment="1">
      <alignment horizontal="center" vertical="center" wrapText="1"/>
    </xf>
    <xf numFmtId="0" fontId="4" fillId="0" borderId="15" xfId="45" applyFont="1" applyBorder="1" applyAlignment="1">
      <alignment horizontal="center" vertical="center" wrapText="1"/>
    </xf>
    <xf numFmtId="0" fontId="4" fillId="0" borderId="12" xfId="45" applyFont="1" applyBorder="1" applyAlignment="1">
      <alignment horizontal="center" vertical="center" wrapText="1"/>
    </xf>
    <xf numFmtId="0" fontId="4" fillId="0" borderId="14" xfId="45" applyFont="1" applyBorder="1" applyAlignment="1">
      <alignment horizontal="center" vertical="center" wrapText="1"/>
    </xf>
    <xf numFmtId="0" fontId="4" fillId="0" borderId="17" xfId="45" applyFont="1" applyBorder="1" applyAlignment="1">
      <alignment horizontal="center" vertical="center" wrapText="1"/>
    </xf>
    <xf numFmtId="0" fontId="31" fillId="0" borderId="10" xfId="45" applyFont="1" applyBorder="1" applyAlignment="1">
      <alignment horizontal="center" vertical="center" wrapText="1"/>
    </xf>
    <xf numFmtId="0" fontId="31" fillId="0" borderId="11" xfId="45" applyFont="1" applyBorder="1" applyAlignment="1">
      <alignment horizontal="center" vertical="center" wrapText="1"/>
    </xf>
    <xf numFmtId="0" fontId="31" fillId="0" borderId="12" xfId="45" applyFont="1" applyBorder="1" applyAlignment="1">
      <alignment horizontal="center" vertical="center" wrapText="1"/>
    </xf>
    <xf numFmtId="0" fontId="31" fillId="0" borderId="13" xfId="45" applyFont="1" applyBorder="1" applyAlignment="1">
      <alignment horizontal="center" vertical="center" wrapText="1"/>
    </xf>
    <xf numFmtId="0" fontId="31" fillId="0" borderId="0" xfId="45" applyFont="1" applyAlignment="1">
      <alignment horizontal="center" vertical="center" wrapText="1"/>
    </xf>
    <xf numFmtId="0" fontId="31" fillId="0" borderId="14" xfId="45" applyFont="1" applyBorder="1" applyAlignment="1">
      <alignment horizontal="center" vertical="center" wrapText="1"/>
    </xf>
    <xf numFmtId="0" fontId="31" fillId="0" borderId="15" xfId="45" applyFont="1" applyBorder="1" applyAlignment="1">
      <alignment horizontal="center" vertical="center" wrapText="1"/>
    </xf>
    <xf numFmtId="0" fontId="31" fillId="0" borderId="16" xfId="45" applyFont="1" applyBorder="1" applyAlignment="1">
      <alignment horizontal="center" vertical="center" wrapText="1"/>
    </xf>
    <xf numFmtId="0" fontId="31" fillId="0" borderId="17" xfId="45" applyFont="1" applyBorder="1" applyAlignment="1">
      <alignment horizontal="center" vertical="center" wrapText="1"/>
    </xf>
    <xf numFmtId="181" fontId="4" fillId="0" borderId="0" xfId="0" applyNumberFormat="1" applyFont="1" applyAlignment="1">
      <alignment horizontal="center" vertical="center"/>
    </xf>
    <xf numFmtId="183" fontId="4" fillId="0" borderId="0" xfId="0" applyNumberFormat="1" applyFont="1" applyAlignment="1">
      <alignment horizontal="center" vertical="center"/>
    </xf>
    <xf numFmtId="0" fontId="4" fillId="0" borderId="10" xfId="45" applyFont="1" applyBorder="1" applyAlignment="1">
      <alignment horizontal="left" vertical="top" wrapText="1" indent="1"/>
    </xf>
    <xf numFmtId="0" fontId="4" fillId="0" borderId="11" xfId="45" applyFont="1" applyBorder="1" applyAlignment="1">
      <alignment horizontal="left" vertical="top" wrapText="1" indent="1"/>
    </xf>
    <xf numFmtId="0" fontId="4" fillId="0" borderId="12" xfId="45" applyFont="1" applyBorder="1" applyAlignment="1">
      <alignment horizontal="left" vertical="top" wrapText="1" indent="1"/>
    </xf>
    <xf numFmtId="0" fontId="4" fillId="0" borderId="13" xfId="45" applyFont="1" applyBorder="1" applyAlignment="1">
      <alignment horizontal="left" vertical="top" wrapText="1" indent="1"/>
    </xf>
    <xf numFmtId="0" fontId="4" fillId="0" borderId="0" xfId="45" applyFont="1" applyAlignment="1">
      <alignment horizontal="left" vertical="top" wrapText="1" indent="1"/>
    </xf>
    <xf numFmtId="0" fontId="4" fillId="0" borderId="14" xfId="45" applyFont="1" applyBorder="1" applyAlignment="1">
      <alignment horizontal="left" vertical="top" wrapText="1" indent="1"/>
    </xf>
    <xf numFmtId="0" fontId="4" fillId="0" borderId="15" xfId="45" applyFont="1" applyBorder="1" applyAlignment="1">
      <alignment horizontal="left" vertical="top" wrapText="1" indent="1"/>
    </xf>
    <xf numFmtId="0" fontId="4" fillId="0" borderId="16" xfId="45" applyFont="1" applyBorder="1" applyAlignment="1">
      <alignment horizontal="left" vertical="top" wrapText="1" indent="1"/>
    </xf>
    <xf numFmtId="0" fontId="4" fillId="0" borderId="17" xfId="45" applyFont="1" applyBorder="1" applyAlignment="1">
      <alignment horizontal="left" vertical="top" wrapText="1" indent="1"/>
    </xf>
    <xf numFmtId="0" fontId="4" fillId="0" borderId="0" xfId="45" applyFont="1" applyAlignment="1">
      <alignment vertical="center" wrapText="1"/>
    </xf>
    <xf numFmtId="0" fontId="4" fillId="0" borderId="0" xfId="45" applyFont="1" applyAlignment="1">
      <alignment horizontal="distributed" vertical="center"/>
    </xf>
    <xf numFmtId="0" fontId="4" fillId="0" borderId="10" xfId="45" applyFont="1" applyBorder="1" applyAlignment="1">
      <alignment horizontal="left" vertical="center" wrapText="1" indent="1"/>
    </xf>
    <xf numFmtId="0" fontId="4" fillId="0" borderId="11" xfId="45" applyFont="1" applyBorder="1" applyAlignment="1">
      <alignment horizontal="left" vertical="center" wrapText="1" indent="1"/>
    </xf>
    <xf numFmtId="0" fontId="4" fillId="0" borderId="12" xfId="45" applyFont="1" applyBorder="1" applyAlignment="1">
      <alignment horizontal="left" vertical="center" wrapText="1" indent="1"/>
    </xf>
    <xf numFmtId="0" fontId="4" fillId="0" borderId="13" xfId="45" applyFont="1" applyBorder="1" applyAlignment="1">
      <alignment horizontal="left" vertical="center" wrapText="1" indent="1"/>
    </xf>
    <xf numFmtId="0" fontId="4" fillId="0" borderId="0" xfId="45" applyFont="1" applyAlignment="1">
      <alignment horizontal="left" vertical="center" wrapText="1" indent="1"/>
    </xf>
    <xf numFmtId="0" fontId="4" fillId="0" borderId="14" xfId="45" applyFont="1" applyBorder="1" applyAlignment="1">
      <alignment horizontal="left" vertical="center" wrapText="1" indent="1"/>
    </xf>
    <xf numFmtId="0" fontId="4" fillId="0" borderId="15" xfId="45" applyFont="1" applyBorder="1" applyAlignment="1">
      <alignment horizontal="left" vertical="center" wrapText="1" indent="1"/>
    </xf>
    <xf numFmtId="0" fontId="4" fillId="0" borderId="16" xfId="45" applyFont="1" applyBorder="1" applyAlignment="1">
      <alignment horizontal="left" vertical="center" wrapText="1" indent="1"/>
    </xf>
    <xf numFmtId="0" fontId="4" fillId="0" borderId="17" xfId="45" applyFont="1" applyBorder="1" applyAlignment="1">
      <alignment horizontal="left" vertical="center" wrapText="1" indent="1"/>
    </xf>
    <xf numFmtId="182" fontId="4" fillId="0" borderId="0" xfId="45" applyNumberFormat="1" applyFont="1" applyAlignment="1">
      <alignment horizontal="center" vertical="center"/>
    </xf>
    <xf numFmtId="0" fontId="4" fillId="0" borderId="0" xfId="45" applyFont="1" applyAlignment="1">
      <alignment horizontal="left" wrapText="1"/>
    </xf>
    <xf numFmtId="183" fontId="4" fillId="0" borderId="0" xfId="45" applyNumberFormat="1" applyFont="1" applyAlignment="1">
      <alignment horizontal="center" vertical="center"/>
    </xf>
    <xf numFmtId="0" fontId="32" fillId="0" borderId="10" xfId="45" applyFont="1" applyBorder="1" applyAlignment="1">
      <alignment horizontal="center" vertical="center" wrapText="1"/>
    </xf>
    <xf numFmtId="0" fontId="32" fillId="0" borderId="11" xfId="45" applyFont="1" applyBorder="1" applyAlignment="1">
      <alignment horizontal="center" vertical="center" wrapText="1"/>
    </xf>
    <xf numFmtId="0" fontId="32" fillId="0" borderId="12" xfId="45" applyFont="1" applyBorder="1" applyAlignment="1">
      <alignment horizontal="center" vertical="center" wrapText="1"/>
    </xf>
    <xf numFmtId="0" fontId="32" fillId="0" borderId="13" xfId="45" applyFont="1" applyBorder="1" applyAlignment="1">
      <alignment horizontal="center" vertical="center" wrapText="1"/>
    </xf>
    <xf numFmtId="0" fontId="32" fillId="0" borderId="0" xfId="45" applyFont="1" applyAlignment="1">
      <alignment horizontal="center" vertical="center" wrapText="1"/>
    </xf>
    <xf numFmtId="0" fontId="32" fillId="0" borderId="14" xfId="45" applyFont="1" applyBorder="1" applyAlignment="1">
      <alignment horizontal="center" vertical="center" wrapText="1"/>
    </xf>
    <xf numFmtId="0" fontId="32" fillId="0" borderId="15" xfId="45" applyFont="1" applyBorder="1" applyAlignment="1">
      <alignment horizontal="center" vertical="center" wrapText="1"/>
    </xf>
    <xf numFmtId="0" fontId="32" fillId="0" borderId="16" xfId="45" applyFont="1" applyBorder="1" applyAlignment="1">
      <alignment horizontal="center" vertical="center" wrapText="1"/>
    </xf>
    <xf numFmtId="0" fontId="32" fillId="0" borderId="17" xfId="45" applyFont="1" applyBorder="1" applyAlignment="1">
      <alignment horizontal="center" vertical="center" wrapText="1"/>
    </xf>
    <xf numFmtId="0" fontId="4" fillId="0" borderId="12" xfId="0" applyFont="1" applyBorder="1" applyAlignment="1">
      <alignment horizontal="center"/>
    </xf>
    <xf numFmtId="0" fontId="4" fillId="0" borderId="14" xfId="0" applyFont="1" applyBorder="1" applyAlignment="1">
      <alignment horizontal="center"/>
    </xf>
    <xf numFmtId="0" fontId="4" fillId="0" borderId="17" xfId="0" applyFont="1" applyBorder="1" applyAlignment="1">
      <alignment horizontal="center"/>
    </xf>
    <xf numFmtId="0" fontId="27" fillId="0" borderId="49" xfId="46" applyFont="1" applyBorder="1" applyAlignment="1">
      <alignment horizontal="justify" vertical="center" wrapText="1"/>
    </xf>
    <xf numFmtId="0" fontId="4" fillId="0" borderId="49" xfId="46" applyFont="1" applyBorder="1" applyAlignment="1">
      <alignment horizontal="center" vertical="center"/>
    </xf>
    <xf numFmtId="0" fontId="30" fillId="0" borderId="0" xfId="46" applyFont="1" applyAlignment="1">
      <alignment horizontal="left" vertical="center"/>
    </xf>
    <xf numFmtId="0" fontId="27" fillId="0" borderId="49" xfId="46" applyFont="1" applyBorder="1" applyAlignment="1">
      <alignment horizontal="distributed" vertical="center" wrapText="1" indent="1"/>
    </xf>
    <xf numFmtId="0" fontId="4" fillId="0" borderId="24" xfId="46" applyFont="1" applyBorder="1" applyAlignment="1">
      <alignment horizontal="center" vertical="center"/>
    </xf>
    <xf numFmtId="0" fontId="4" fillId="0" borderId="34" xfId="46" applyFont="1" applyBorder="1" applyAlignment="1">
      <alignment horizontal="center" vertical="center"/>
    </xf>
    <xf numFmtId="0" fontId="4" fillId="0" borderId="39" xfId="46" applyFont="1" applyBorder="1" applyAlignment="1">
      <alignment horizontal="center" vertical="center"/>
    </xf>
    <xf numFmtId="0" fontId="27" fillId="0" borderId="24" xfId="46" applyFont="1" applyBorder="1" applyAlignment="1">
      <alignment horizontal="distributed" vertical="center" wrapText="1" indent="1"/>
    </xf>
    <xf numFmtId="0" fontId="27" fillId="0" borderId="34" xfId="46" applyFont="1" applyBorder="1" applyAlignment="1">
      <alignment horizontal="distributed" vertical="center" wrapText="1" indent="1"/>
    </xf>
    <xf numFmtId="0" fontId="27" fillId="0" borderId="39" xfId="46" applyFont="1" applyBorder="1" applyAlignment="1">
      <alignment horizontal="distributed" vertical="center" wrapText="1" indent="1"/>
    </xf>
    <xf numFmtId="0" fontId="27" fillId="0" borderId="0" xfId="46" applyFont="1" applyAlignment="1">
      <alignment horizontal="right" vertical="center"/>
    </xf>
    <xf numFmtId="0" fontId="31" fillId="0" borderId="0" xfId="46" applyFont="1" applyAlignment="1">
      <alignment horizontal="center" vertical="center"/>
    </xf>
    <xf numFmtId="0" fontId="27" fillId="0" borderId="24" xfId="46" applyFont="1" applyBorder="1" applyAlignment="1">
      <alignment horizontal="center" vertical="center" wrapText="1"/>
    </xf>
    <xf numFmtId="0" fontId="27" fillId="0" borderId="34" xfId="46" applyFont="1" applyBorder="1" applyAlignment="1">
      <alignment horizontal="center" vertical="center" wrapText="1"/>
    </xf>
    <xf numFmtId="0" fontId="27" fillId="0" borderId="39" xfId="46" applyFont="1" applyBorder="1" applyAlignment="1">
      <alignment horizontal="center" vertical="center" wrapText="1"/>
    </xf>
    <xf numFmtId="0" fontId="4" fillId="0" borderId="16" xfId="46" applyFont="1" applyBorder="1" applyAlignment="1">
      <alignment horizontal="left" vertical="center"/>
    </xf>
    <xf numFmtId="0" fontId="27" fillId="0" borderId="0" xfId="46" applyFont="1" applyAlignment="1">
      <alignment horizontal="left" vertical="center"/>
    </xf>
    <xf numFmtId="38" fontId="36" fillId="0" borderId="34" xfId="33" applyFont="1" applyBorder="1" applyAlignment="1">
      <alignment horizontal="right" vertical="center" wrapText="1"/>
    </xf>
    <xf numFmtId="0" fontId="27" fillId="0" borderId="34" xfId="46" applyFont="1" applyBorder="1" applyAlignment="1">
      <alignment horizontal="left" vertical="center" wrapText="1"/>
    </xf>
    <xf numFmtId="0" fontId="27" fillId="0" borderId="39" xfId="46" applyFont="1" applyBorder="1" applyAlignment="1">
      <alignment horizontal="left" vertical="center" wrapText="1"/>
    </xf>
    <xf numFmtId="0" fontId="27" fillId="0" borderId="24" xfId="46" applyFont="1" applyBorder="1" applyAlignment="1">
      <alignment horizontal="left" vertical="center" wrapText="1"/>
    </xf>
    <xf numFmtId="0" fontId="4" fillId="0" borderId="34" xfId="46" applyFont="1" applyBorder="1" applyAlignment="1">
      <alignment horizontal="left" vertical="center" wrapText="1"/>
    </xf>
    <xf numFmtId="0" fontId="4" fillId="0" borderId="39" xfId="46" applyFont="1" applyBorder="1" applyAlignment="1">
      <alignment horizontal="left" vertical="center" wrapText="1"/>
    </xf>
    <xf numFmtId="181" fontId="35" fillId="0" borderId="0" xfId="0" applyNumberFormat="1" applyFont="1" applyFill="1" applyAlignment="1">
      <alignment horizontal="center" vertical="center"/>
    </xf>
    <xf numFmtId="181" fontId="35" fillId="0" borderId="16" xfId="0" applyNumberFormat="1" applyFont="1" applyFill="1" applyBorder="1" applyAlignment="1">
      <alignment horizontal="center" vertical="center"/>
    </xf>
    <xf numFmtId="182" fontId="35" fillId="0" borderId="0" xfId="0" applyNumberFormat="1" applyFont="1" applyFill="1" applyAlignment="1">
      <alignment horizontal="center" vertical="center"/>
    </xf>
    <xf numFmtId="182" fontId="35" fillId="0" borderId="16" xfId="0" applyNumberFormat="1" applyFont="1" applyFill="1" applyBorder="1" applyAlignment="1">
      <alignment horizontal="center" vertical="center"/>
    </xf>
    <xf numFmtId="183" fontId="35" fillId="0" borderId="0" xfId="0" applyNumberFormat="1" applyFont="1" applyFill="1" applyAlignment="1">
      <alignment horizontal="center" vertical="center"/>
    </xf>
    <xf numFmtId="183" fontId="35" fillId="0" borderId="16" xfId="0" applyNumberFormat="1" applyFont="1" applyFill="1" applyBorder="1" applyAlignment="1">
      <alignment horizontal="center" vertical="center"/>
    </xf>
    <xf numFmtId="180" fontId="34" fillId="0" borderId="0" xfId="48" applyNumberFormat="1" applyFont="1" applyFill="1" applyAlignment="1">
      <alignment horizontal="center" vertical="top"/>
    </xf>
    <xf numFmtId="184" fontId="34" fillId="0" borderId="0" xfId="48" applyNumberFormat="1" applyFont="1" applyFill="1" applyAlignment="1">
      <alignment horizontal="center" vertical="top"/>
    </xf>
    <xf numFmtId="185" fontId="34" fillId="0" borderId="0" xfId="48" applyNumberFormat="1" applyFont="1" applyFill="1" applyAlignment="1">
      <alignment horizontal="center" vertical="top"/>
    </xf>
  </cellXfs>
  <cellStyles count="50">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33" builtinId="6"/>
    <cellStyle name="見出し 1" xfId="34" builtinId="16" customBuiltin="1"/>
    <cellStyle name="見出し 2" xfId="35" builtinId="17" customBuiltin="1"/>
    <cellStyle name="見出し 3" xfId="36" builtinId="18" customBuiltin="1"/>
    <cellStyle name="見出し 4" xfId="37" builtinId="19" customBuiltin="1"/>
    <cellStyle name="集計" xfId="38" builtinId="25" customBuiltin="1"/>
    <cellStyle name="出力" xfId="39" builtinId="21" customBuiltin="1"/>
    <cellStyle name="説明文" xfId="40" builtinId="53" customBuiltin="1"/>
    <cellStyle name="通貨" xfId="41" builtinId="7"/>
    <cellStyle name="入力" xfId="42" builtinId="20" customBuiltin="1"/>
    <cellStyle name="標準" xfId="0" builtinId="0"/>
    <cellStyle name="標準 2" xfId="43" xr:uid="{00000000-0005-0000-0000-00002B000000}"/>
    <cellStyle name="標準 3" xfId="44" xr:uid="{00000000-0005-0000-0000-00002C000000}"/>
    <cellStyle name="標準_◎岡部作業中◎建築設計業務委託　提出書類" xfId="45" xr:uid="{00000000-0005-0000-0000-00002D000000}"/>
    <cellStyle name="標準_一部下請通知書" xfId="46" xr:uid="{00000000-0005-0000-0000-00002E000000}"/>
    <cellStyle name="標準_契約時提出書類一式（延岡市）様式（工事・土木等業務委託）" xfId="47" xr:uid="{00000000-0005-0000-0000-00002F000000}"/>
    <cellStyle name="標準_契約時提出書類一式（延岡市）様式（工事・土木等業務委託）_工事様式" xfId="48" xr:uid="{00000000-0005-0000-0000-000030000000}"/>
    <cellStyle name="良い" xfId="49" builtinId="26" customBuiltin="1"/>
  </cellStyles>
  <dxfs count="4">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checked="Checked"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oneCellAnchor>
    <xdr:from>
      <xdr:col>3</xdr:col>
      <xdr:colOff>1727199</xdr:colOff>
      <xdr:row>1</xdr:row>
      <xdr:rowOff>9525</xdr:rowOff>
    </xdr:from>
    <xdr:ext cx="5121276" cy="1797051"/>
    <xdr:sp macro="" textlink="">
      <xdr:nvSpPr>
        <xdr:cNvPr id="2" name="テキスト ボックス 1">
          <a:extLst>
            <a:ext uri="{FF2B5EF4-FFF2-40B4-BE49-F238E27FC236}">
              <a16:creationId xmlns:a16="http://schemas.microsoft.com/office/drawing/2014/main" id="{39DFD35F-BC17-A404-1116-E5990C522B84}"/>
            </a:ext>
          </a:extLst>
        </xdr:cNvPr>
        <xdr:cNvSpPr txBox="1"/>
      </xdr:nvSpPr>
      <xdr:spPr>
        <a:xfrm>
          <a:off x="9756774" y="180975"/>
          <a:ext cx="5121276" cy="1797051"/>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b="1" kern="1200"/>
            <a:t>このシートに入力した情報が各シートに反映されます。</a:t>
          </a:r>
          <a:endParaRPr kumimoji="1" lang="en-US" altLang="ja-JP" sz="1100" b="1" kern="1200"/>
        </a:p>
        <a:p>
          <a:endParaRPr kumimoji="1" lang="en-US" altLang="ja-JP" sz="1100" b="1" u="sng" kern="1200"/>
        </a:p>
        <a:p>
          <a:r>
            <a:rPr kumimoji="1" lang="ja-JP" altLang="en-US" sz="1100" b="1" u="sng" kern="1200"/>
            <a:t>入力シートのデータで完成しないシートも存在するため、印刷前に必ず確認して作成してください。（計画工程表など）</a:t>
          </a:r>
          <a:endParaRPr kumimoji="1" lang="en-US" altLang="ja-JP" sz="1100" b="1" u="sng" kern="1200"/>
        </a:p>
        <a:p>
          <a:endParaRPr kumimoji="1" lang="en-US" altLang="ja-JP" sz="1100" b="1" kern="1200"/>
        </a:p>
        <a:p>
          <a:endParaRPr kumimoji="1" lang="en-US" altLang="ja-JP" sz="1100" b="1" kern="1200"/>
        </a:p>
        <a:p>
          <a:r>
            <a:rPr kumimoji="1" lang="ja-JP" altLang="en-US" sz="1200" b="1" u="sng" kern="1200">
              <a:solidFill>
                <a:srgbClr val="FF0000"/>
              </a:solidFill>
            </a:rPr>
            <a:t>入力シートを活用せずに、直接各シートを編集して作成しても問題ありません。</a:t>
          </a:r>
          <a:endParaRPr kumimoji="1" lang="en-US" altLang="ja-JP" sz="1200" b="1" u="sng" kern="1200">
            <a:solidFill>
              <a:srgbClr val="FF0000"/>
            </a:solidFill>
          </a:endParaRPr>
        </a:p>
        <a:p>
          <a:endParaRPr kumimoji="1" lang="en-US" altLang="ja-JP" sz="1200" b="1" u="sng" kern="1200">
            <a:solidFill>
              <a:srgbClr val="FF0000"/>
            </a:solidFill>
          </a:endParaRPr>
        </a:p>
        <a:p>
          <a:r>
            <a:rPr kumimoji="1" lang="ja-JP" altLang="en-US" sz="1100" b="1" kern="1200"/>
            <a:t>その際はセル内の数式を上書きして作成してください。</a:t>
          </a:r>
          <a:endParaRPr kumimoji="1" lang="en-US" altLang="ja-JP" sz="1100" b="1" kern="1200"/>
        </a:p>
        <a:p>
          <a:endParaRPr kumimoji="1" lang="ja-JP" altLang="en-US" sz="1100" kern="1200"/>
        </a:p>
      </xdr:txBody>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19</xdr:col>
      <xdr:colOff>60960</xdr:colOff>
      <xdr:row>56</xdr:row>
      <xdr:rowOff>0</xdr:rowOff>
    </xdr:from>
    <xdr:to>
      <xdr:col>20</xdr:col>
      <xdr:colOff>160020</xdr:colOff>
      <xdr:row>56</xdr:row>
      <xdr:rowOff>199390</xdr:rowOff>
    </xdr:to>
    <xdr:sp macro="" textlink="">
      <xdr:nvSpPr>
        <xdr:cNvPr id="8194" name="Check Box 2" hidden="1">
          <a:extLst>
            <a:ext uri="{63B3BB69-23CF-44E3-9099-C40C66FF867C}">
              <a14:compatExt xmlns:a14="http://schemas.microsoft.com/office/drawing/2010/main" spid="_x0000_s8194"/>
            </a:ext>
            <a:ext uri="{FF2B5EF4-FFF2-40B4-BE49-F238E27FC236}">
              <a16:creationId xmlns:a16="http://schemas.microsoft.com/office/drawing/2014/main" id="{D95BB4FA-1AB3-4F19-964C-0A68A7AC027A}"/>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60960</xdr:colOff>
      <xdr:row>57</xdr:row>
      <xdr:rowOff>0</xdr:rowOff>
    </xdr:from>
    <xdr:to>
      <xdr:col>20</xdr:col>
      <xdr:colOff>160020</xdr:colOff>
      <xdr:row>57</xdr:row>
      <xdr:rowOff>199390</xdr:rowOff>
    </xdr:to>
    <xdr:sp macro="" textlink="">
      <xdr:nvSpPr>
        <xdr:cNvPr id="8195" name="Check Box 3" hidden="1">
          <a:extLst>
            <a:ext uri="{63B3BB69-23CF-44E3-9099-C40C66FF867C}">
              <a14:compatExt xmlns:a14="http://schemas.microsoft.com/office/drawing/2010/main" spid="_x0000_s8195"/>
            </a:ext>
            <a:ext uri="{FF2B5EF4-FFF2-40B4-BE49-F238E27FC236}">
              <a16:creationId xmlns:a16="http://schemas.microsoft.com/office/drawing/2014/main" id="{2E9C72C8-C05D-4C30-AE65-876A226DC9CC}"/>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60960</xdr:colOff>
      <xdr:row>58</xdr:row>
      <xdr:rowOff>0</xdr:rowOff>
    </xdr:from>
    <xdr:to>
      <xdr:col>20</xdr:col>
      <xdr:colOff>160020</xdr:colOff>
      <xdr:row>58</xdr:row>
      <xdr:rowOff>199390</xdr:rowOff>
    </xdr:to>
    <xdr:sp macro="" textlink="">
      <xdr:nvSpPr>
        <xdr:cNvPr id="8196" name="Check Box 4" hidden="1">
          <a:extLst>
            <a:ext uri="{63B3BB69-23CF-44E3-9099-C40C66FF867C}">
              <a14:compatExt xmlns:a14="http://schemas.microsoft.com/office/drawing/2010/main" spid="_x0000_s8196"/>
            </a:ext>
            <a:ext uri="{FF2B5EF4-FFF2-40B4-BE49-F238E27FC236}">
              <a16:creationId xmlns:a16="http://schemas.microsoft.com/office/drawing/2014/main" id="{23E32A48-CC9A-44F6-9C1A-E75EF408439F}"/>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60960</xdr:colOff>
      <xdr:row>59</xdr:row>
      <xdr:rowOff>0</xdr:rowOff>
    </xdr:from>
    <xdr:to>
      <xdr:col>20</xdr:col>
      <xdr:colOff>160020</xdr:colOff>
      <xdr:row>59</xdr:row>
      <xdr:rowOff>199390</xdr:rowOff>
    </xdr:to>
    <xdr:sp macro="" textlink="">
      <xdr:nvSpPr>
        <xdr:cNvPr id="8197" name="Check Box 5" hidden="1">
          <a:extLst>
            <a:ext uri="{63B3BB69-23CF-44E3-9099-C40C66FF867C}">
              <a14:compatExt xmlns:a14="http://schemas.microsoft.com/office/drawing/2010/main" spid="_x0000_s8197"/>
            </a:ext>
            <a:ext uri="{FF2B5EF4-FFF2-40B4-BE49-F238E27FC236}">
              <a16:creationId xmlns:a16="http://schemas.microsoft.com/office/drawing/2014/main" id="{34068314-4E71-4CD0-B8EF-882698F1872F}"/>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60960</xdr:colOff>
      <xdr:row>61</xdr:row>
      <xdr:rowOff>0</xdr:rowOff>
    </xdr:from>
    <xdr:to>
      <xdr:col>20</xdr:col>
      <xdr:colOff>160020</xdr:colOff>
      <xdr:row>61</xdr:row>
      <xdr:rowOff>199390</xdr:rowOff>
    </xdr:to>
    <xdr:sp macro="" textlink="">
      <xdr:nvSpPr>
        <xdr:cNvPr id="8198" name="Check Box 6" hidden="1">
          <a:extLst>
            <a:ext uri="{63B3BB69-23CF-44E3-9099-C40C66FF867C}">
              <a14:compatExt xmlns:a14="http://schemas.microsoft.com/office/drawing/2010/main" spid="_x0000_s8198"/>
            </a:ext>
            <a:ext uri="{FF2B5EF4-FFF2-40B4-BE49-F238E27FC236}">
              <a16:creationId xmlns:a16="http://schemas.microsoft.com/office/drawing/2014/main" id="{CAF45737-37D0-48D6-92C7-F3D570979CE9}"/>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60960</xdr:colOff>
      <xdr:row>60</xdr:row>
      <xdr:rowOff>7620</xdr:rowOff>
    </xdr:from>
    <xdr:to>
      <xdr:col>20</xdr:col>
      <xdr:colOff>160020</xdr:colOff>
      <xdr:row>60</xdr:row>
      <xdr:rowOff>220980</xdr:rowOff>
    </xdr:to>
    <xdr:sp macro="" textlink="">
      <xdr:nvSpPr>
        <xdr:cNvPr id="8199" name="Check Box 7" hidden="1">
          <a:extLst>
            <a:ext uri="{63B3BB69-23CF-44E3-9099-C40C66FF867C}">
              <a14:compatExt xmlns:a14="http://schemas.microsoft.com/office/drawing/2010/main" spid="_x0000_s8199"/>
            </a:ext>
            <a:ext uri="{FF2B5EF4-FFF2-40B4-BE49-F238E27FC236}">
              <a16:creationId xmlns:a16="http://schemas.microsoft.com/office/drawing/2014/main" id="{FA5D8779-857C-4EC4-8C7C-6DB258227BD3}"/>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60960</xdr:colOff>
      <xdr:row>62</xdr:row>
      <xdr:rowOff>7620</xdr:rowOff>
    </xdr:from>
    <xdr:to>
      <xdr:col>20</xdr:col>
      <xdr:colOff>160020</xdr:colOff>
      <xdr:row>62</xdr:row>
      <xdr:rowOff>220980</xdr:rowOff>
    </xdr:to>
    <xdr:sp macro="" textlink="">
      <xdr:nvSpPr>
        <xdr:cNvPr id="8200" name="Check Box 8" hidden="1">
          <a:extLst>
            <a:ext uri="{63B3BB69-23CF-44E3-9099-C40C66FF867C}">
              <a14:compatExt xmlns:a14="http://schemas.microsoft.com/office/drawing/2010/main" spid="_x0000_s8200"/>
            </a:ext>
            <a:ext uri="{FF2B5EF4-FFF2-40B4-BE49-F238E27FC236}">
              <a16:creationId xmlns:a16="http://schemas.microsoft.com/office/drawing/2014/main" id="{50D151DB-377C-40DD-B0A5-0F3E66E612BD}"/>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60960</xdr:colOff>
      <xdr:row>63</xdr:row>
      <xdr:rowOff>7620</xdr:rowOff>
    </xdr:from>
    <xdr:to>
      <xdr:col>20</xdr:col>
      <xdr:colOff>160020</xdr:colOff>
      <xdr:row>63</xdr:row>
      <xdr:rowOff>220980</xdr:rowOff>
    </xdr:to>
    <xdr:sp macro="" textlink="">
      <xdr:nvSpPr>
        <xdr:cNvPr id="8201" name="Check Box 9" hidden="1">
          <a:extLst>
            <a:ext uri="{63B3BB69-23CF-44E3-9099-C40C66FF867C}">
              <a14:compatExt xmlns:a14="http://schemas.microsoft.com/office/drawing/2010/main" spid="_x0000_s8201"/>
            </a:ext>
            <a:ext uri="{FF2B5EF4-FFF2-40B4-BE49-F238E27FC236}">
              <a16:creationId xmlns:a16="http://schemas.microsoft.com/office/drawing/2014/main" id="{93F3685F-BAC5-452E-BC19-7417BC25F98A}"/>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60960</xdr:colOff>
      <xdr:row>64</xdr:row>
      <xdr:rowOff>7620</xdr:rowOff>
    </xdr:from>
    <xdr:to>
      <xdr:col>20</xdr:col>
      <xdr:colOff>160020</xdr:colOff>
      <xdr:row>64</xdr:row>
      <xdr:rowOff>220980</xdr:rowOff>
    </xdr:to>
    <xdr:sp macro="" textlink="">
      <xdr:nvSpPr>
        <xdr:cNvPr id="8202" name="Check Box 10" hidden="1">
          <a:extLst>
            <a:ext uri="{63B3BB69-23CF-44E3-9099-C40C66FF867C}">
              <a14:compatExt xmlns:a14="http://schemas.microsoft.com/office/drawing/2010/main" spid="_x0000_s8202"/>
            </a:ext>
            <a:ext uri="{FF2B5EF4-FFF2-40B4-BE49-F238E27FC236}">
              <a16:creationId xmlns:a16="http://schemas.microsoft.com/office/drawing/2014/main" id="{A525FF98-F181-404A-8D8E-BA27E3C6642F}"/>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53340</xdr:colOff>
      <xdr:row>65</xdr:row>
      <xdr:rowOff>15240</xdr:rowOff>
    </xdr:from>
    <xdr:to>
      <xdr:col>20</xdr:col>
      <xdr:colOff>144780</xdr:colOff>
      <xdr:row>65</xdr:row>
      <xdr:rowOff>228600</xdr:rowOff>
    </xdr:to>
    <xdr:sp macro="" textlink="">
      <xdr:nvSpPr>
        <xdr:cNvPr id="8203" name="Check Box 11" hidden="1">
          <a:extLst>
            <a:ext uri="{63B3BB69-23CF-44E3-9099-C40C66FF867C}">
              <a14:compatExt xmlns:a14="http://schemas.microsoft.com/office/drawing/2010/main" spid="_x0000_s8203"/>
            </a:ext>
            <a:ext uri="{FF2B5EF4-FFF2-40B4-BE49-F238E27FC236}">
              <a16:creationId xmlns:a16="http://schemas.microsoft.com/office/drawing/2014/main" id="{C0E6ECE0-73D6-499F-9907-BEE1B0D16746}"/>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53340</xdr:colOff>
      <xdr:row>66</xdr:row>
      <xdr:rowOff>15240</xdr:rowOff>
    </xdr:from>
    <xdr:to>
      <xdr:col>20</xdr:col>
      <xdr:colOff>144780</xdr:colOff>
      <xdr:row>66</xdr:row>
      <xdr:rowOff>228600</xdr:rowOff>
    </xdr:to>
    <xdr:sp macro="" textlink="">
      <xdr:nvSpPr>
        <xdr:cNvPr id="8204" name="Check Box 12" hidden="1">
          <a:extLst>
            <a:ext uri="{63B3BB69-23CF-44E3-9099-C40C66FF867C}">
              <a14:compatExt xmlns:a14="http://schemas.microsoft.com/office/drawing/2010/main" spid="_x0000_s8204"/>
            </a:ext>
            <a:ext uri="{FF2B5EF4-FFF2-40B4-BE49-F238E27FC236}">
              <a16:creationId xmlns:a16="http://schemas.microsoft.com/office/drawing/2014/main" id="{BFBBE4EB-1CEB-4AF9-98D8-39831220C69F}"/>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53340</xdr:colOff>
      <xdr:row>67</xdr:row>
      <xdr:rowOff>15240</xdr:rowOff>
    </xdr:from>
    <xdr:to>
      <xdr:col>20</xdr:col>
      <xdr:colOff>144780</xdr:colOff>
      <xdr:row>67</xdr:row>
      <xdr:rowOff>228600</xdr:rowOff>
    </xdr:to>
    <xdr:sp macro="" textlink="">
      <xdr:nvSpPr>
        <xdr:cNvPr id="8205" name="Check Box 13" hidden="1">
          <a:extLst>
            <a:ext uri="{63B3BB69-23CF-44E3-9099-C40C66FF867C}">
              <a14:compatExt xmlns:a14="http://schemas.microsoft.com/office/drawing/2010/main" spid="_x0000_s8205"/>
            </a:ext>
            <a:ext uri="{FF2B5EF4-FFF2-40B4-BE49-F238E27FC236}">
              <a16:creationId xmlns:a16="http://schemas.microsoft.com/office/drawing/2014/main" id="{9AA683E1-9091-400D-B026-67C3A53A6D68}"/>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60960</xdr:colOff>
      <xdr:row>56</xdr:row>
      <xdr:rowOff>0</xdr:rowOff>
    </xdr:from>
    <xdr:to>
      <xdr:col>20</xdr:col>
      <xdr:colOff>160020</xdr:colOff>
      <xdr:row>56</xdr:row>
      <xdr:rowOff>199390</xdr:rowOff>
    </xdr:to>
    <xdr:sp macro="" textlink="">
      <xdr:nvSpPr>
        <xdr:cNvPr id="2" name="Check Box 2" hidden="1">
          <a:extLst>
            <a:ext uri="{63B3BB69-23CF-44E3-9099-C40C66FF867C}">
              <a14:compatExt xmlns:a14="http://schemas.microsoft.com/office/drawing/2010/main" spid="_x0000_s8194"/>
            </a:ext>
            <a:ext uri="{FF2B5EF4-FFF2-40B4-BE49-F238E27FC236}">
              <a16:creationId xmlns:a16="http://schemas.microsoft.com/office/drawing/2014/main" id="{51AC1B0D-FC6E-4FFE-AA14-014232375D22}"/>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60960</xdr:colOff>
      <xdr:row>57</xdr:row>
      <xdr:rowOff>0</xdr:rowOff>
    </xdr:from>
    <xdr:to>
      <xdr:col>20</xdr:col>
      <xdr:colOff>160020</xdr:colOff>
      <xdr:row>57</xdr:row>
      <xdr:rowOff>199390</xdr:rowOff>
    </xdr:to>
    <xdr:sp macro="" textlink="">
      <xdr:nvSpPr>
        <xdr:cNvPr id="3" name="Check Box 3" hidden="1">
          <a:extLst>
            <a:ext uri="{63B3BB69-23CF-44E3-9099-C40C66FF867C}">
              <a14:compatExt xmlns:a14="http://schemas.microsoft.com/office/drawing/2010/main" spid="_x0000_s8195"/>
            </a:ext>
            <a:ext uri="{FF2B5EF4-FFF2-40B4-BE49-F238E27FC236}">
              <a16:creationId xmlns:a16="http://schemas.microsoft.com/office/drawing/2014/main" id="{332DC011-3FBA-4658-AB55-394792943D2E}"/>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60960</xdr:colOff>
      <xdr:row>58</xdr:row>
      <xdr:rowOff>0</xdr:rowOff>
    </xdr:from>
    <xdr:to>
      <xdr:col>20</xdr:col>
      <xdr:colOff>160020</xdr:colOff>
      <xdr:row>58</xdr:row>
      <xdr:rowOff>199390</xdr:rowOff>
    </xdr:to>
    <xdr:sp macro="" textlink="">
      <xdr:nvSpPr>
        <xdr:cNvPr id="4" name="Check Box 4" hidden="1">
          <a:extLst>
            <a:ext uri="{63B3BB69-23CF-44E3-9099-C40C66FF867C}">
              <a14:compatExt xmlns:a14="http://schemas.microsoft.com/office/drawing/2010/main" spid="_x0000_s8196"/>
            </a:ext>
            <a:ext uri="{FF2B5EF4-FFF2-40B4-BE49-F238E27FC236}">
              <a16:creationId xmlns:a16="http://schemas.microsoft.com/office/drawing/2014/main" id="{8D4ACF65-6A66-4B88-8BE4-E13A1FFB602D}"/>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60960</xdr:colOff>
      <xdr:row>59</xdr:row>
      <xdr:rowOff>0</xdr:rowOff>
    </xdr:from>
    <xdr:to>
      <xdr:col>20</xdr:col>
      <xdr:colOff>160020</xdr:colOff>
      <xdr:row>59</xdr:row>
      <xdr:rowOff>199390</xdr:rowOff>
    </xdr:to>
    <xdr:sp macro="" textlink="">
      <xdr:nvSpPr>
        <xdr:cNvPr id="5" name="Check Box 5" hidden="1">
          <a:extLst>
            <a:ext uri="{63B3BB69-23CF-44E3-9099-C40C66FF867C}">
              <a14:compatExt xmlns:a14="http://schemas.microsoft.com/office/drawing/2010/main" spid="_x0000_s8197"/>
            </a:ext>
            <a:ext uri="{FF2B5EF4-FFF2-40B4-BE49-F238E27FC236}">
              <a16:creationId xmlns:a16="http://schemas.microsoft.com/office/drawing/2014/main" id="{27B4D08E-23B1-4A18-8501-DA61F19ABAB5}"/>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60960</xdr:colOff>
      <xdr:row>61</xdr:row>
      <xdr:rowOff>0</xdr:rowOff>
    </xdr:from>
    <xdr:to>
      <xdr:col>20</xdr:col>
      <xdr:colOff>160020</xdr:colOff>
      <xdr:row>61</xdr:row>
      <xdr:rowOff>199390</xdr:rowOff>
    </xdr:to>
    <xdr:sp macro="" textlink="">
      <xdr:nvSpPr>
        <xdr:cNvPr id="6" name="Check Box 6" hidden="1">
          <a:extLst>
            <a:ext uri="{63B3BB69-23CF-44E3-9099-C40C66FF867C}">
              <a14:compatExt xmlns:a14="http://schemas.microsoft.com/office/drawing/2010/main" spid="_x0000_s8198"/>
            </a:ext>
            <a:ext uri="{FF2B5EF4-FFF2-40B4-BE49-F238E27FC236}">
              <a16:creationId xmlns:a16="http://schemas.microsoft.com/office/drawing/2014/main" id="{B9664B4D-4586-499B-AA25-CD986A2D5663}"/>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60960</xdr:colOff>
      <xdr:row>60</xdr:row>
      <xdr:rowOff>7620</xdr:rowOff>
    </xdr:from>
    <xdr:to>
      <xdr:col>20</xdr:col>
      <xdr:colOff>160020</xdr:colOff>
      <xdr:row>60</xdr:row>
      <xdr:rowOff>220980</xdr:rowOff>
    </xdr:to>
    <xdr:sp macro="" textlink="">
      <xdr:nvSpPr>
        <xdr:cNvPr id="7" name="Check Box 7" hidden="1">
          <a:extLst>
            <a:ext uri="{63B3BB69-23CF-44E3-9099-C40C66FF867C}">
              <a14:compatExt xmlns:a14="http://schemas.microsoft.com/office/drawing/2010/main" spid="_x0000_s8199"/>
            </a:ext>
            <a:ext uri="{FF2B5EF4-FFF2-40B4-BE49-F238E27FC236}">
              <a16:creationId xmlns:a16="http://schemas.microsoft.com/office/drawing/2014/main" id="{F7ED4EC9-D27D-4CF1-A3E4-FE736EB6AA11}"/>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60960</xdr:colOff>
      <xdr:row>62</xdr:row>
      <xdr:rowOff>7620</xdr:rowOff>
    </xdr:from>
    <xdr:to>
      <xdr:col>20</xdr:col>
      <xdr:colOff>160020</xdr:colOff>
      <xdr:row>62</xdr:row>
      <xdr:rowOff>220980</xdr:rowOff>
    </xdr:to>
    <xdr:sp macro="" textlink="">
      <xdr:nvSpPr>
        <xdr:cNvPr id="8" name="Check Box 8" hidden="1">
          <a:extLst>
            <a:ext uri="{63B3BB69-23CF-44E3-9099-C40C66FF867C}">
              <a14:compatExt xmlns:a14="http://schemas.microsoft.com/office/drawing/2010/main" spid="_x0000_s8200"/>
            </a:ext>
            <a:ext uri="{FF2B5EF4-FFF2-40B4-BE49-F238E27FC236}">
              <a16:creationId xmlns:a16="http://schemas.microsoft.com/office/drawing/2014/main" id="{80326696-690E-417C-8BF9-ACB615DF033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60960</xdr:colOff>
      <xdr:row>63</xdr:row>
      <xdr:rowOff>7620</xdr:rowOff>
    </xdr:from>
    <xdr:to>
      <xdr:col>20</xdr:col>
      <xdr:colOff>160020</xdr:colOff>
      <xdr:row>63</xdr:row>
      <xdr:rowOff>220980</xdr:rowOff>
    </xdr:to>
    <xdr:sp macro="" textlink="">
      <xdr:nvSpPr>
        <xdr:cNvPr id="9" name="Check Box 9" hidden="1">
          <a:extLst>
            <a:ext uri="{63B3BB69-23CF-44E3-9099-C40C66FF867C}">
              <a14:compatExt xmlns:a14="http://schemas.microsoft.com/office/drawing/2010/main" spid="_x0000_s8201"/>
            </a:ext>
            <a:ext uri="{FF2B5EF4-FFF2-40B4-BE49-F238E27FC236}">
              <a16:creationId xmlns:a16="http://schemas.microsoft.com/office/drawing/2014/main" id="{41A9CD03-419D-4947-96BD-4FE68FC2A502}"/>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60960</xdr:colOff>
      <xdr:row>64</xdr:row>
      <xdr:rowOff>7620</xdr:rowOff>
    </xdr:from>
    <xdr:to>
      <xdr:col>20</xdr:col>
      <xdr:colOff>160020</xdr:colOff>
      <xdr:row>64</xdr:row>
      <xdr:rowOff>220980</xdr:rowOff>
    </xdr:to>
    <xdr:sp macro="" textlink="">
      <xdr:nvSpPr>
        <xdr:cNvPr id="10" name="Check Box 10" hidden="1">
          <a:extLst>
            <a:ext uri="{63B3BB69-23CF-44E3-9099-C40C66FF867C}">
              <a14:compatExt xmlns:a14="http://schemas.microsoft.com/office/drawing/2010/main" spid="_x0000_s8202"/>
            </a:ext>
            <a:ext uri="{FF2B5EF4-FFF2-40B4-BE49-F238E27FC236}">
              <a16:creationId xmlns:a16="http://schemas.microsoft.com/office/drawing/2014/main" id="{C426569D-E36A-4CB8-B8CB-B16D3B32C129}"/>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53340</xdr:colOff>
      <xdr:row>65</xdr:row>
      <xdr:rowOff>15240</xdr:rowOff>
    </xdr:from>
    <xdr:to>
      <xdr:col>20</xdr:col>
      <xdr:colOff>144780</xdr:colOff>
      <xdr:row>65</xdr:row>
      <xdr:rowOff>228600</xdr:rowOff>
    </xdr:to>
    <xdr:sp macro="" textlink="">
      <xdr:nvSpPr>
        <xdr:cNvPr id="11" name="Check Box 11" hidden="1">
          <a:extLst>
            <a:ext uri="{63B3BB69-23CF-44E3-9099-C40C66FF867C}">
              <a14:compatExt xmlns:a14="http://schemas.microsoft.com/office/drawing/2010/main" spid="_x0000_s8203"/>
            </a:ext>
            <a:ext uri="{FF2B5EF4-FFF2-40B4-BE49-F238E27FC236}">
              <a16:creationId xmlns:a16="http://schemas.microsoft.com/office/drawing/2014/main" id="{87D92C2F-B248-4903-8831-8E4DFD320127}"/>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53340</xdr:colOff>
      <xdr:row>66</xdr:row>
      <xdr:rowOff>15240</xdr:rowOff>
    </xdr:from>
    <xdr:to>
      <xdr:col>20</xdr:col>
      <xdr:colOff>144780</xdr:colOff>
      <xdr:row>66</xdr:row>
      <xdr:rowOff>228600</xdr:rowOff>
    </xdr:to>
    <xdr:sp macro="" textlink="">
      <xdr:nvSpPr>
        <xdr:cNvPr id="12" name="Check Box 12" hidden="1">
          <a:extLst>
            <a:ext uri="{63B3BB69-23CF-44E3-9099-C40C66FF867C}">
              <a14:compatExt xmlns:a14="http://schemas.microsoft.com/office/drawing/2010/main" spid="_x0000_s8204"/>
            </a:ext>
            <a:ext uri="{FF2B5EF4-FFF2-40B4-BE49-F238E27FC236}">
              <a16:creationId xmlns:a16="http://schemas.microsoft.com/office/drawing/2014/main" id="{DDF52542-CAF2-4792-AA54-90A03F6AB0EE}"/>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53340</xdr:colOff>
      <xdr:row>67</xdr:row>
      <xdr:rowOff>15240</xdr:rowOff>
    </xdr:from>
    <xdr:to>
      <xdr:col>20</xdr:col>
      <xdr:colOff>144780</xdr:colOff>
      <xdr:row>67</xdr:row>
      <xdr:rowOff>228600</xdr:rowOff>
    </xdr:to>
    <xdr:sp macro="" textlink="">
      <xdr:nvSpPr>
        <xdr:cNvPr id="13" name="Check Box 13" hidden="1">
          <a:extLst>
            <a:ext uri="{63B3BB69-23CF-44E3-9099-C40C66FF867C}">
              <a14:compatExt xmlns:a14="http://schemas.microsoft.com/office/drawing/2010/main" spid="_x0000_s8205"/>
            </a:ext>
            <a:ext uri="{FF2B5EF4-FFF2-40B4-BE49-F238E27FC236}">
              <a16:creationId xmlns:a16="http://schemas.microsoft.com/office/drawing/2014/main" id="{A82FCA52-235C-496C-BCFF-6604AFD16269}"/>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19</xdr:col>
          <xdr:colOff>47625</xdr:colOff>
          <xdr:row>56</xdr:row>
          <xdr:rowOff>0</xdr:rowOff>
        </xdr:from>
        <xdr:to>
          <xdr:col>20</xdr:col>
          <xdr:colOff>133350</xdr:colOff>
          <xdr:row>56</xdr:row>
          <xdr:rowOff>171450</xdr:rowOff>
        </xdr:to>
        <xdr:sp macro="" textlink="">
          <xdr:nvSpPr>
            <xdr:cNvPr id="14" name="Check Box 2" hidden="1">
              <a:extLst>
                <a:ext uri="{63B3BB69-23CF-44E3-9099-C40C66FF867C}">
                  <a14:compatExt spid="_x0000_s8194"/>
                </a:ext>
                <a:ext uri="{FF2B5EF4-FFF2-40B4-BE49-F238E27FC236}">
                  <a16:creationId xmlns:a16="http://schemas.microsoft.com/office/drawing/2014/main" id="{00000000-0008-0000-0100-00000E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47625</xdr:colOff>
          <xdr:row>57</xdr:row>
          <xdr:rowOff>0</xdr:rowOff>
        </xdr:from>
        <xdr:to>
          <xdr:col>20</xdr:col>
          <xdr:colOff>133350</xdr:colOff>
          <xdr:row>57</xdr:row>
          <xdr:rowOff>171450</xdr:rowOff>
        </xdr:to>
        <xdr:sp macro="" textlink="">
          <xdr:nvSpPr>
            <xdr:cNvPr id="15" name="Check Box 3" hidden="1">
              <a:extLst>
                <a:ext uri="{63B3BB69-23CF-44E3-9099-C40C66FF867C}">
                  <a14:compatExt spid="_x0000_s8195"/>
                </a:ext>
                <a:ext uri="{FF2B5EF4-FFF2-40B4-BE49-F238E27FC236}">
                  <a16:creationId xmlns:a16="http://schemas.microsoft.com/office/drawing/2014/main" id="{00000000-0008-0000-0100-00000F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47625</xdr:colOff>
          <xdr:row>58</xdr:row>
          <xdr:rowOff>0</xdr:rowOff>
        </xdr:from>
        <xdr:to>
          <xdr:col>20</xdr:col>
          <xdr:colOff>133350</xdr:colOff>
          <xdr:row>58</xdr:row>
          <xdr:rowOff>171450</xdr:rowOff>
        </xdr:to>
        <xdr:sp macro="" textlink="">
          <xdr:nvSpPr>
            <xdr:cNvPr id="16" name="Check Box 4" hidden="1">
              <a:extLst>
                <a:ext uri="{63B3BB69-23CF-44E3-9099-C40C66FF867C}">
                  <a14:compatExt spid="_x0000_s8196"/>
                </a:ext>
                <a:ext uri="{FF2B5EF4-FFF2-40B4-BE49-F238E27FC236}">
                  <a16:creationId xmlns:a16="http://schemas.microsoft.com/office/drawing/2014/main" id="{00000000-0008-0000-0100-000010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47625</xdr:colOff>
          <xdr:row>59</xdr:row>
          <xdr:rowOff>0</xdr:rowOff>
        </xdr:from>
        <xdr:to>
          <xdr:col>20</xdr:col>
          <xdr:colOff>133350</xdr:colOff>
          <xdr:row>59</xdr:row>
          <xdr:rowOff>171450</xdr:rowOff>
        </xdr:to>
        <xdr:sp macro="" textlink="">
          <xdr:nvSpPr>
            <xdr:cNvPr id="17" name="Check Box 5" hidden="1">
              <a:extLst>
                <a:ext uri="{63B3BB69-23CF-44E3-9099-C40C66FF867C}">
                  <a14:compatExt spid="_x0000_s8197"/>
                </a:ext>
                <a:ext uri="{FF2B5EF4-FFF2-40B4-BE49-F238E27FC236}">
                  <a16:creationId xmlns:a16="http://schemas.microsoft.com/office/drawing/2014/main" id="{00000000-0008-0000-0100-000011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47625</xdr:colOff>
          <xdr:row>61</xdr:row>
          <xdr:rowOff>0</xdr:rowOff>
        </xdr:from>
        <xdr:to>
          <xdr:col>20</xdr:col>
          <xdr:colOff>133350</xdr:colOff>
          <xdr:row>61</xdr:row>
          <xdr:rowOff>171450</xdr:rowOff>
        </xdr:to>
        <xdr:sp macro="" textlink="">
          <xdr:nvSpPr>
            <xdr:cNvPr id="18" name="Check Box 6" hidden="1">
              <a:extLst>
                <a:ext uri="{63B3BB69-23CF-44E3-9099-C40C66FF867C}">
                  <a14:compatExt spid="_x0000_s8198"/>
                </a:ext>
                <a:ext uri="{FF2B5EF4-FFF2-40B4-BE49-F238E27FC236}">
                  <a16:creationId xmlns:a16="http://schemas.microsoft.com/office/drawing/2014/main" id="{00000000-0008-0000-0100-000012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47625</xdr:colOff>
          <xdr:row>60</xdr:row>
          <xdr:rowOff>9525</xdr:rowOff>
        </xdr:from>
        <xdr:to>
          <xdr:col>20</xdr:col>
          <xdr:colOff>133350</xdr:colOff>
          <xdr:row>60</xdr:row>
          <xdr:rowOff>180975</xdr:rowOff>
        </xdr:to>
        <xdr:sp macro="" textlink="">
          <xdr:nvSpPr>
            <xdr:cNvPr id="19" name="Check Box 7" hidden="1">
              <a:extLst>
                <a:ext uri="{63B3BB69-23CF-44E3-9099-C40C66FF867C}">
                  <a14:compatExt spid="_x0000_s8199"/>
                </a:ext>
                <a:ext uri="{FF2B5EF4-FFF2-40B4-BE49-F238E27FC236}">
                  <a16:creationId xmlns:a16="http://schemas.microsoft.com/office/drawing/2014/main" id="{00000000-0008-0000-0100-000013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47625</xdr:colOff>
          <xdr:row>62</xdr:row>
          <xdr:rowOff>9525</xdr:rowOff>
        </xdr:from>
        <xdr:to>
          <xdr:col>20</xdr:col>
          <xdr:colOff>133350</xdr:colOff>
          <xdr:row>62</xdr:row>
          <xdr:rowOff>180975</xdr:rowOff>
        </xdr:to>
        <xdr:sp macro="" textlink="">
          <xdr:nvSpPr>
            <xdr:cNvPr id="20" name="Check Box 8" hidden="1">
              <a:extLst>
                <a:ext uri="{63B3BB69-23CF-44E3-9099-C40C66FF867C}">
                  <a14:compatExt spid="_x0000_s8200"/>
                </a:ext>
                <a:ext uri="{FF2B5EF4-FFF2-40B4-BE49-F238E27FC236}">
                  <a16:creationId xmlns:a16="http://schemas.microsoft.com/office/drawing/2014/main" id="{00000000-0008-0000-0100-000014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47625</xdr:colOff>
          <xdr:row>63</xdr:row>
          <xdr:rowOff>9525</xdr:rowOff>
        </xdr:from>
        <xdr:to>
          <xdr:col>20</xdr:col>
          <xdr:colOff>133350</xdr:colOff>
          <xdr:row>63</xdr:row>
          <xdr:rowOff>180975</xdr:rowOff>
        </xdr:to>
        <xdr:sp macro="" textlink="">
          <xdr:nvSpPr>
            <xdr:cNvPr id="21" name="Check Box 9" hidden="1">
              <a:extLst>
                <a:ext uri="{63B3BB69-23CF-44E3-9099-C40C66FF867C}">
                  <a14:compatExt spid="_x0000_s8201"/>
                </a:ext>
                <a:ext uri="{FF2B5EF4-FFF2-40B4-BE49-F238E27FC236}">
                  <a16:creationId xmlns:a16="http://schemas.microsoft.com/office/drawing/2014/main" id="{00000000-0008-0000-0100-000015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47625</xdr:colOff>
          <xdr:row>64</xdr:row>
          <xdr:rowOff>9525</xdr:rowOff>
        </xdr:from>
        <xdr:to>
          <xdr:col>20</xdr:col>
          <xdr:colOff>133350</xdr:colOff>
          <xdr:row>64</xdr:row>
          <xdr:rowOff>180975</xdr:rowOff>
        </xdr:to>
        <xdr:sp macro="" textlink="">
          <xdr:nvSpPr>
            <xdr:cNvPr id="22" name="Check Box 10" hidden="1">
              <a:extLst>
                <a:ext uri="{63B3BB69-23CF-44E3-9099-C40C66FF867C}">
                  <a14:compatExt spid="_x0000_s8202"/>
                </a:ext>
                <a:ext uri="{FF2B5EF4-FFF2-40B4-BE49-F238E27FC236}">
                  <a16:creationId xmlns:a16="http://schemas.microsoft.com/office/drawing/2014/main" id="{00000000-0008-0000-0100-000016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47625</xdr:colOff>
          <xdr:row>65</xdr:row>
          <xdr:rowOff>9525</xdr:rowOff>
        </xdr:from>
        <xdr:to>
          <xdr:col>20</xdr:col>
          <xdr:colOff>123825</xdr:colOff>
          <xdr:row>65</xdr:row>
          <xdr:rowOff>190500</xdr:rowOff>
        </xdr:to>
        <xdr:sp macro="" textlink="">
          <xdr:nvSpPr>
            <xdr:cNvPr id="23" name="Check Box 11" hidden="1">
              <a:extLst>
                <a:ext uri="{63B3BB69-23CF-44E3-9099-C40C66FF867C}">
                  <a14:compatExt spid="_x0000_s8203"/>
                </a:ext>
                <a:ext uri="{FF2B5EF4-FFF2-40B4-BE49-F238E27FC236}">
                  <a16:creationId xmlns:a16="http://schemas.microsoft.com/office/drawing/2014/main" id="{00000000-0008-0000-0100-000017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47625</xdr:colOff>
          <xdr:row>66</xdr:row>
          <xdr:rowOff>9525</xdr:rowOff>
        </xdr:from>
        <xdr:to>
          <xdr:col>20</xdr:col>
          <xdr:colOff>123825</xdr:colOff>
          <xdr:row>66</xdr:row>
          <xdr:rowOff>190500</xdr:rowOff>
        </xdr:to>
        <xdr:sp macro="" textlink="">
          <xdr:nvSpPr>
            <xdr:cNvPr id="24" name="Check Box 12" hidden="1">
              <a:extLst>
                <a:ext uri="{63B3BB69-23CF-44E3-9099-C40C66FF867C}">
                  <a14:compatExt spid="_x0000_s8204"/>
                </a:ext>
                <a:ext uri="{FF2B5EF4-FFF2-40B4-BE49-F238E27FC236}">
                  <a16:creationId xmlns:a16="http://schemas.microsoft.com/office/drawing/2014/main" id="{00000000-0008-0000-0100-000018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47625</xdr:colOff>
          <xdr:row>67</xdr:row>
          <xdr:rowOff>9525</xdr:rowOff>
        </xdr:from>
        <xdr:to>
          <xdr:col>20</xdr:col>
          <xdr:colOff>123825</xdr:colOff>
          <xdr:row>67</xdr:row>
          <xdr:rowOff>190500</xdr:rowOff>
        </xdr:to>
        <xdr:sp macro="" textlink="">
          <xdr:nvSpPr>
            <xdr:cNvPr id="25" name="Check Box 13" hidden="1">
              <a:extLst>
                <a:ext uri="{63B3BB69-23CF-44E3-9099-C40C66FF867C}">
                  <a14:compatExt spid="_x0000_s8205"/>
                </a:ext>
                <a:ext uri="{FF2B5EF4-FFF2-40B4-BE49-F238E27FC236}">
                  <a16:creationId xmlns:a16="http://schemas.microsoft.com/office/drawing/2014/main" id="{00000000-0008-0000-0100-000019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19</xdr:col>
      <xdr:colOff>60960</xdr:colOff>
      <xdr:row>59</xdr:row>
      <xdr:rowOff>0</xdr:rowOff>
    </xdr:from>
    <xdr:to>
      <xdr:col>20</xdr:col>
      <xdr:colOff>160020</xdr:colOff>
      <xdr:row>59</xdr:row>
      <xdr:rowOff>199390</xdr:rowOff>
    </xdr:to>
    <xdr:sp macro="" textlink="">
      <xdr:nvSpPr>
        <xdr:cNvPr id="9217" name="Check Box 1" hidden="1">
          <a:extLst>
            <a:ext uri="{63B3BB69-23CF-44E3-9099-C40C66FF867C}">
              <a14:compatExt xmlns:a14="http://schemas.microsoft.com/office/drawing/2010/main" spid="_x0000_s9217"/>
            </a:ext>
            <a:ext uri="{FF2B5EF4-FFF2-40B4-BE49-F238E27FC236}">
              <a16:creationId xmlns:a16="http://schemas.microsoft.com/office/drawing/2014/main" id="{4417D8FD-9387-4106-9BB3-28E119837755}"/>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60960</xdr:colOff>
      <xdr:row>60</xdr:row>
      <xdr:rowOff>0</xdr:rowOff>
    </xdr:from>
    <xdr:to>
      <xdr:col>20</xdr:col>
      <xdr:colOff>160020</xdr:colOff>
      <xdr:row>60</xdr:row>
      <xdr:rowOff>199390</xdr:rowOff>
    </xdr:to>
    <xdr:sp macro="" textlink="">
      <xdr:nvSpPr>
        <xdr:cNvPr id="9218" name="Check Box 2" hidden="1">
          <a:extLst>
            <a:ext uri="{63B3BB69-23CF-44E3-9099-C40C66FF867C}">
              <a14:compatExt xmlns:a14="http://schemas.microsoft.com/office/drawing/2010/main" spid="_x0000_s9218"/>
            </a:ext>
            <a:ext uri="{FF2B5EF4-FFF2-40B4-BE49-F238E27FC236}">
              <a16:creationId xmlns:a16="http://schemas.microsoft.com/office/drawing/2014/main" id="{1CFCA280-9F22-4B22-AD51-7F6B00CCE098}"/>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60960</xdr:colOff>
      <xdr:row>61</xdr:row>
      <xdr:rowOff>0</xdr:rowOff>
    </xdr:from>
    <xdr:to>
      <xdr:col>20</xdr:col>
      <xdr:colOff>160020</xdr:colOff>
      <xdr:row>61</xdr:row>
      <xdr:rowOff>199390</xdr:rowOff>
    </xdr:to>
    <xdr:sp macro="" textlink="">
      <xdr:nvSpPr>
        <xdr:cNvPr id="9219" name="Check Box 3" hidden="1">
          <a:extLst>
            <a:ext uri="{63B3BB69-23CF-44E3-9099-C40C66FF867C}">
              <a14:compatExt xmlns:a14="http://schemas.microsoft.com/office/drawing/2010/main" spid="_x0000_s9219"/>
            </a:ext>
            <a:ext uri="{FF2B5EF4-FFF2-40B4-BE49-F238E27FC236}">
              <a16:creationId xmlns:a16="http://schemas.microsoft.com/office/drawing/2014/main" id="{31A378AD-C286-41C0-B21A-767B48054667}"/>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60960</xdr:colOff>
      <xdr:row>62</xdr:row>
      <xdr:rowOff>0</xdr:rowOff>
    </xdr:from>
    <xdr:to>
      <xdr:col>20</xdr:col>
      <xdr:colOff>160020</xdr:colOff>
      <xdr:row>62</xdr:row>
      <xdr:rowOff>199390</xdr:rowOff>
    </xdr:to>
    <xdr:sp macro="" textlink="">
      <xdr:nvSpPr>
        <xdr:cNvPr id="9220" name="Check Box 4" hidden="1">
          <a:extLst>
            <a:ext uri="{63B3BB69-23CF-44E3-9099-C40C66FF867C}">
              <a14:compatExt xmlns:a14="http://schemas.microsoft.com/office/drawing/2010/main" spid="_x0000_s9220"/>
            </a:ext>
            <a:ext uri="{FF2B5EF4-FFF2-40B4-BE49-F238E27FC236}">
              <a16:creationId xmlns:a16="http://schemas.microsoft.com/office/drawing/2014/main" id="{CECB5896-4573-4BDA-B123-D92767F3BDCE}"/>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60960</xdr:colOff>
      <xdr:row>64</xdr:row>
      <xdr:rowOff>0</xdr:rowOff>
    </xdr:from>
    <xdr:to>
      <xdr:col>20</xdr:col>
      <xdr:colOff>160020</xdr:colOff>
      <xdr:row>64</xdr:row>
      <xdr:rowOff>199390</xdr:rowOff>
    </xdr:to>
    <xdr:sp macro="" textlink="">
      <xdr:nvSpPr>
        <xdr:cNvPr id="9221" name="Check Box 5" hidden="1">
          <a:extLst>
            <a:ext uri="{63B3BB69-23CF-44E3-9099-C40C66FF867C}">
              <a14:compatExt xmlns:a14="http://schemas.microsoft.com/office/drawing/2010/main" spid="_x0000_s9221"/>
            </a:ext>
            <a:ext uri="{FF2B5EF4-FFF2-40B4-BE49-F238E27FC236}">
              <a16:creationId xmlns:a16="http://schemas.microsoft.com/office/drawing/2014/main" id="{4ECDDE86-ACCD-4696-BAC1-FEC99CDB35B1}"/>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60960</xdr:colOff>
      <xdr:row>63</xdr:row>
      <xdr:rowOff>7620</xdr:rowOff>
    </xdr:from>
    <xdr:to>
      <xdr:col>20</xdr:col>
      <xdr:colOff>160020</xdr:colOff>
      <xdr:row>63</xdr:row>
      <xdr:rowOff>220980</xdr:rowOff>
    </xdr:to>
    <xdr:sp macro="" textlink="">
      <xdr:nvSpPr>
        <xdr:cNvPr id="9222" name="Check Box 6" hidden="1">
          <a:extLst>
            <a:ext uri="{63B3BB69-23CF-44E3-9099-C40C66FF867C}">
              <a14:compatExt xmlns:a14="http://schemas.microsoft.com/office/drawing/2010/main" spid="_x0000_s9222"/>
            </a:ext>
            <a:ext uri="{FF2B5EF4-FFF2-40B4-BE49-F238E27FC236}">
              <a16:creationId xmlns:a16="http://schemas.microsoft.com/office/drawing/2014/main" id="{038DDBED-48DA-4431-B8BE-10C3077B96A9}"/>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60960</xdr:colOff>
      <xdr:row>65</xdr:row>
      <xdr:rowOff>7620</xdr:rowOff>
    </xdr:from>
    <xdr:to>
      <xdr:col>20</xdr:col>
      <xdr:colOff>160020</xdr:colOff>
      <xdr:row>65</xdr:row>
      <xdr:rowOff>220980</xdr:rowOff>
    </xdr:to>
    <xdr:sp macro="" textlink="">
      <xdr:nvSpPr>
        <xdr:cNvPr id="9223" name="Check Box 7" hidden="1">
          <a:extLst>
            <a:ext uri="{63B3BB69-23CF-44E3-9099-C40C66FF867C}">
              <a14:compatExt xmlns:a14="http://schemas.microsoft.com/office/drawing/2010/main" spid="_x0000_s9223"/>
            </a:ext>
            <a:ext uri="{FF2B5EF4-FFF2-40B4-BE49-F238E27FC236}">
              <a16:creationId xmlns:a16="http://schemas.microsoft.com/office/drawing/2014/main" id="{B1F5C3B1-2094-48ED-B140-E9EAAFB2975F}"/>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60960</xdr:colOff>
      <xdr:row>66</xdr:row>
      <xdr:rowOff>7620</xdr:rowOff>
    </xdr:from>
    <xdr:to>
      <xdr:col>20</xdr:col>
      <xdr:colOff>160020</xdr:colOff>
      <xdr:row>66</xdr:row>
      <xdr:rowOff>220980</xdr:rowOff>
    </xdr:to>
    <xdr:sp macro="" textlink="">
      <xdr:nvSpPr>
        <xdr:cNvPr id="9224" name="Check Box 8" hidden="1">
          <a:extLst>
            <a:ext uri="{63B3BB69-23CF-44E3-9099-C40C66FF867C}">
              <a14:compatExt xmlns:a14="http://schemas.microsoft.com/office/drawing/2010/main" spid="_x0000_s9224"/>
            </a:ext>
            <a:ext uri="{FF2B5EF4-FFF2-40B4-BE49-F238E27FC236}">
              <a16:creationId xmlns:a16="http://schemas.microsoft.com/office/drawing/2014/main" id="{26D5AB4B-A629-4704-AB34-11980B2694B1}"/>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60960</xdr:colOff>
      <xdr:row>67</xdr:row>
      <xdr:rowOff>7620</xdr:rowOff>
    </xdr:from>
    <xdr:to>
      <xdr:col>20</xdr:col>
      <xdr:colOff>160020</xdr:colOff>
      <xdr:row>67</xdr:row>
      <xdr:rowOff>220980</xdr:rowOff>
    </xdr:to>
    <xdr:sp macro="" textlink="">
      <xdr:nvSpPr>
        <xdr:cNvPr id="9225" name="Check Box 9" hidden="1">
          <a:extLst>
            <a:ext uri="{63B3BB69-23CF-44E3-9099-C40C66FF867C}">
              <a14:compatExt xmlns:a14="http://schemas.microsoft.com/office/drawing/2010/main" spid="_x0000_s9225"/>
            </a:ext>
            <a:ext uri="{FF2B5EF4-FFF2-40B4-BE49-F238E27FC236}">
              <a16:creationId xmlns:a16="http://schemas.microsoft.com/office/drawing/2014/main" id="{19AEC9A8-6CB3-4465-82EE-FBFE0C248663}"/>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53340</xdr:colOff>
      <xdr:row>68</xdr:row>
      <xdr:rowOff>15240</xdr:rowOff>
    </xdr:from>
    <xdr:to>
      <xdr:col>20</xdr:col>
      <xdr:colOff>144780</xdr:colOff>
      <xdr:row>68</xdr:row>
      <xdr:rowOff>228600</xdr:rowOff>
    </xdr:to>
    <xdr:sp macro="" textlink="">
      <xdr:nvSpPr>
        <xdr:cNvPr id="9226" name="Check Box 10" hidden="1">
          <a:extLst>
            <a:ext uri="{63B3BB69-23CF-44E3-9099-C40C66FF867C}">
              <a14:compatExt xmlns:a14="http://schemas.microsoft.com/office/drawing/2010/main" spid="_x0000_s9226"/>
            </a:ext>
            <a:ext uri="{FF2B5EF4-FFF2-40B4-BE49-F238E27FC236}">
              <a16:creationId xmlns:a16="http://schemas.microsoft.com/office/drawing/2014/main" id="{E4CBBEC7-62C6-4E23-8C89-6F5DFADB9191}"/>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53340</xdr:colOff>
      <xdr:row>69</xdr:row>
      <xdr:rowOff>15240</xdr:rowOff>
    </xdr:from>
    <xdr:to>
      <xdr:col>20</xdr:col>
      <xdr:colOff>144780</xdr:colOff>
      <xdr:row>69</xdr:row>
      <xdr:rowOff>228600</xdr:rowOff>
    </xdr:to>
    <xdr:sp macro="" textlink="">
      <xdr:nvSpPr>
        <xdr:cNvPr id="9227" name="Check Box 11" hidden="1">
          <a:extLst>
            <a:ext uri="{63B3BB69-23CF-44E3-9099-C40C66FF867C}">
              <a14:compatExt xmlns:a14="http://schemas.microsoft.com/office/drawing/2010/main" spid="_x0000_s9227"/>
            </a:ext>
            <a:ext uri="{FF2B5EF4-FFF2-40B4-BE49-F238E27FC236}">
              <a16:creationId xmlns:a16="http://schemas.microsoft.com/office/drawing/2014/main" id="{D34274F4-D57F-42DF-B01C-6E982256AD87}"/>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53340</xdr:colOff>
      <xdr:row>70</xdr:row>
      <xdr:rowOff>15240</xdr:rowOff>
    </xdr:from>
    <xdr:to>
      <xdr:col>20</xdr:col>
      <xdr:colOff>144780</xdr:colOff>
      <xdr:row>70</xdr:row>
      <xdr:rowOff>228600</xdr:rowOff>
    </xdr:to>
    <xdr:sp macro="" textlink="">
      <xdr:nvSpPr>
        <xdr:cNvPr id="9228" name="Check Box 12" hidden="1">
          <a:extLst>
            <a:ext uri="{63B3BB69-23CF-44E3-9099-C40C66FF867C}">
              <a14:compatExt xmlns:a14="http://schemas.microsoft.com/office/drawing/2010/main" spid="_x0000_s9228"/>
            </a:ext>
            <a:ext uri="{FF2B5EF4-FFF2-40B4-BE49-F238E27FC236}">
              <a16:creationId xmlns:a16="http://schemas.microsoft.com/office/drawing/2014/main" id="{1138B339-E3C5-400C-BAAD-2F26118A2E4E}"/>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60960</xdr:colOff>
      <xdr:row>59</xdr:row>
      <xdr:rowOff>0</xdr:rowOff>
    </xdr:from>
    <xdr:to>
      <xdr:col>20</xdr:col>
      <xdr:colOff>160020</xdr:colOff>
      <xdr:row>59</xdr:row>
      <xdr:rowOff>199390</xdr:rowOff>
    </xdr:to>
    <xdr:sp macro="" textlink="">
      <xdr:nvSpPr>
        <xdr:cNvPr id="2" name="Check Box 1" hidden="1">
          <a:extLst>
            <a:ext uri="{63B3BB69-23CF-44E3-9099-C40C66FF867C}">
              <a14:compatExt xmlns:a14="http://schemas.microsoft.com/office/drawing/2010/main" spid="_x0000_s9217"/>
            </a:ext>
            <a:ext uri="{FF2B5EF4-FFF2-40B4-BE49-F238E27FC236}">
              <a16:creationId xmlns:a16="http://schemas.microsoft.com/office/drawing/2014/main" id="{2D32BE96-76DB-4C02-A8F9-FCDB3D6E2CC8}"/>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60960</xdr:colOff>
      <xdr:row>60</xdr:row>
      <xdr:rowOff>0</xdr:rowOff>
    </xdr:from>
    <xdr:to>
      <xdr:col>20</xdr:col>
      <xdr:colOff>160020</xdr:colOff>
      <xdr:row>60</xdr:row>
      <xdr:rowOff>199390</xdr:rowOff>
    </xdr:to>
    <xdr:sp macro="" textlink="">
      <xdr:nvSpPr>
        <xdr:cNvPr id="3" name="Check Box 2" hidden="1">
          <a:extLst>
            <a:ext uri="{63B3BB69-23CF-44E3-9099-C40C66FF867C}">
              <a14:compatExt xmlns:a14="http://schemas.microsoft.com/office/drawing/2010/main" spid="_x0000_s9218"/>
            </a:ext>
            <a:ext uri="{FF2B5EF4-FFF2-40B4-BE49-F238E27FC236}">
              <a16:creationId xmlns:a16="http://schemas.microsoft.com/office/drawing/2014/main" id="{2118BDFE-6975-4E22-B3A0-47C81931C87A}"/>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60960</xdr:colOff>
      <xdr:row>61</xdr:row>
      <xdr:rowOff>0</xdr:rowOff>
    </xdr:from>
    <xdr:to>
      <xdr:col>20</xdr:col>
      <xdr:colOff>160020</xdr:colOff>
      <xdr:row>61</xdr:row>
      <xdr:rowOff>199390</xdr:rowOff>
    </xdr:to>
    <xdr:sp macro="" textlink="">
      <xdr:nvSpPr>
        <xdr:cNvPr id="4" name="Check Box 3" hidden="1">
          <a:extLst>
            <a:ext uri="{63B3BB69-23CF-44E3-9099-C40C66FF867C}">
              <a14:compatExt xmlns:a14="http://schemas.microsoft.com/office/drawing/2010/main" spid="_x0000_s9219"/>
            </a:ext>
            <a:ext uri="{FF2B5EF4-FFF2-40B4-BE49-F238E27FC236}">
              <a16:creationId xmlns:a16="http://schemas.microsoft.com/office/drawing/2014/main" id="{8C03D1AF-371D-4462-A2DD-CA8ED12B0756}"/>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60960</xdr:colOff>
      <xdr:row>62</xdr:row>
      <xdr:rowOff>0</xdr:rowOff>
    </xdr:from>
    <xdr:to>
      <xdr:col>20</xdr:col>
      <xdr:colOff>160020</xdr:colOff>
      <xdr:row>62</xdr:row>
      <xdr:rowOff>199390</xdr:rowOff>
    </xdr:to>
    <xdr:sp macro="" textlink="">
      <xdr:nvSpPr>
        <xdr:cNvPr id="5" name="Check Box 4" hidden="1">
          <a:extLst>
            <a:ext uri="{63B3BB69-23CF-44E3-9099-C40C66FF867C}">
              <a14:compatExt xmlns:a14="http://schemas.microsoft.com/office/drawing/2010/main" spid="_x0000_s9220"/>
            </a:ext>
            <a:ext uri="{FF2B5EF4-FFF2-40B4-BE49-F238E27FC236}">
              <a16:creationId xmlns:a16="http://schemas.microsoft.com/office/drawing/2014/main" id="{54DA68B1-2AB6-45D2-8BAC-6ABE0A0CB33D}"/>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60960</xdr:colOff>
      <xdr:row>64</xdr:row>
      <xdr:rowOff>0</xdr:rowOff>
    </xdr:from>
    <xdr:to>
      <xdr:col>20</xdr:col>
      <xdr:colOff>160020</xdr:colOff>
      <xdr:row>64</xdr:row>
      <xdr:rowOff>199390</xdr:rowOff>
    </xdr:to>
    <xdr:sp macro="" textlink="">
      <xdr:nvSpPr>
        <xdr:cNvPr id="6" name="Check Box 5" hidden="1">
          <a:extLst>
            <a:ext uri="{63B3BB69-23CF-44E3-9099-C40C66FF867C}">
              <a14:compatExt xmlns:a14="http://schemas.microsoft.com/office/drawing/2010/main" spid="_x0000_s9221"/>
            </a:ext>
            <a:ext uri="{FF2B5EF4-FFF2-40B4-BE49-F238E27FC236}">
              <a16:creationId xmlns:a16="http://schemas.microsoft.com/office/drawing/2014/main" id="{901FF9DC-140E-41AB-981D-6E735CD6C7D1}"/>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60960</xdr:colOff>
      <xdr:row>63</xdr:row>
      <xdr:rowOff>7620</xdr:rowOff>
    </xdr:from>
    <xdr:to>
      <xdr:col>20</xdr:col>
      <xdr:colOff>160020</xdr:colOff>
      <xdr:row>63</xdr:row>
      <xdr:rowOff>220980</xdr:rowOff>
    </xdr:to>
    <xdr:sp macro="" textlink="">
      <xdr:nvSpPr>
        <xdr:cNvPr id="7" name="Check Box 6" hidden="1">
          <a:extLst>
            <a:ext uri="{63B3BB69-23CF-44E3-9099-C40C66FF867C}">
              <a14:compatExt xmlns:a14="http://schemas.microsoft.com/office/drawing/2010/main" spid="_x0000_s9222"/>
            </a:ext>
            <a:ext uri="{FF2B5EF4-FFF2-40B4-BE49-F238E27FC236}">
              <a16:creationId xmlns:a16="http://schemas.microsoft.com/office/drawing/2014/main" id="{2C4E6D25-C736-4837-9C7A-EF040B46ED92}"/>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60960</xdr:colOff>
      <xdr:row>65</xdr:row>
      <xdr:rowOff>7620</xdr:rowOff>
    </xdr:from>
    <xdr:to>
      <xdr:col>20</xdr:col>
      <xdr:colOff>160020</xdr:colOff>
      <xdr:row>65</xdr:row>
      <xdr:rowOff>220980</xdr:rowOff>
    </xdr:to>
    <xdr:sp macro="" textlink="">
      <xdr:nvSpPr>
        <xdr:cNvPr id="8" name="Check Box 7" hidden="1">
          <a:extLst>
            <a:ext uri="{63B3BB69-23CF-44E3-9099-C40C66FF867C}">
              <a14:compatExt xmlns:a14="http://schemas.microsoft.com/office/drawing/2010/main" spid="_x0000_s9223"/>
            </a:ext>
            <a:ext uri="{FF2B5EF4-FFF2-40B4-BE49-F238E27FC236}">
              <a16:creationId xmlns:a16="http://schemas.microsoft.com/office/drawing/2014/main" id="{5CA2CA06-C969-459D-B294-A9DEEEC041E9}"/>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60960</xdr:colOff>
      <xdr:row>66</xdr:row>
      <xdr:rowOff>7620</xdr:rowOff>
    </xdr:from>
    <xdr:to>
      <xdr:col>20</xdr:col>
      <xdr:colOff>160020</xdr:colOff>
      <xdr:row>66</xdr:row>
      <xdr:rowOff>220980</xdr:rowOff>
    </xdr:to>
    <xdr:sp macro="" textlink="">
      <xdr:nvSpPr>
        <xdr:cNvPr id="9" name="Check Box 8" hidden="1">
          <a:extLst>
            <a:ext uri="{63B3BB69-23CF-44E3-9099-C40C66FF867C}">
              <a14:compatExt xmlns:a14="http://schemas.microsoft.com/office/drawing/2010/main" spid="_x0000_s9224"/>
            </a:ext>
            <a:ext uri="{FF2B5EF4-FFF2-40B4-BE49-F238E27FC236}">
              <a16:creationId xmlns:a16="http://schemas.microsoft.com/office/drawing/2014/main" id="{001F9603-E4D1-4BD1-8B35-EC195B058509}"/>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60960</xdr:colOff>
      <xdr:row>67</xdr:row>
      <xdr:rowOff>7620</xdr:rowOff>
    </xdr:from>
    <xdr:to>
      <xdr:col>20</xdr:col>
      <xdr:colOff>160020</xdr:colOff>
      <xdr:row>67</xdr:row>
      <xdr:rowOff>220980</xdr:rowOff>
    </xdr:to>
    <xdr:sp macro="" textlink="">
      <xdr:nvSpPr>
        <xdr:cNvPr id="10" name="Check Box 9" hidden="1">
          <a:extLst>
            <a:ext uri="{63B3BB69-23CF-44E3-9099-C40C66FF867C}">
              <a14:compatExt xmlns:a14="http://schemas.microsoft.com/office/drawing/2010/main" spid="_x0000_s9225"/>
            </a:ext>
            <a:ext uri="{FF2B5EF4-FFF2-40B4-BE49-F238E27FC236}">
              <a16:creationId xmlns:a16="http://schemas.microsoft.com/office/drawing/2014/main" id="{4B90252C-CF1D-40C8-AE01-24EFED581B6D}"/>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53340</xdr:colOff>
      <xdr:row>68</xdr:row>
      <xdr:rowOff>15240</xdr:rowOff>
    </xdr:from>
    <xdr:to>
      <xdr:col>20</xdr:col>
      <xdr:colOff>144780</xdr:colOff>
      <xdr:row>68</xdr:row>
      <xdr:rowOff>228600</xdr:rowOff>
    </xdr:to>
    <xdr:sp macro="" textlink="">
      <xdr:nvSpPr>
        <xdr:cNvPr id="11" name="Check Box 10" hidden="1">
          <a:extLst>
            <a:ext uri="{63B3BB69-23CF-44E3-9099-C40C66FF867C}">
              <a14:compatExt xmlns:a14="http://schemas.microsoft.com/office/drawing/2010/main" spid="_x0000_s9226"/>
            </a:ext>
            <a:ext uri="{FF2B5EF4-FFF2-40B4-BE49-F238E27FC236}">
              <a16:creationId xmlns:a16="http://schemas.microsoft.com/office/drawing/2014/main" id="{3A63A47B-DCEC-46D7-AC19-04D9ABF326F7}"/>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53340</xdr:colOff>
      <xdr:row>69</xdr:row>
      <xdr:rowOff>15240</xdr:rowOff>
    </xdr:from>
    <xdr:to>
      <xdr:col>20</xdr:col>
      <xdr:colOff>144780</xdr:colOff>
      <xdr:row>69</xdr:row>
      <xdr:rowOff>228600</xdr:rowOff>
    </xdr:to>
    <xdr:sp macro="" textlink="">
      <xdr:nvSpPr>
        <xdr:cNvPr id="12" name="Check Box 11" hidden="1">
          <a:extLst>
            <a:ext uri="{63B3BB69-23CF-44E3-9099-C40C66FF867C}">
              <a14:compatExt xmlns:a14="http://schemas.microsoft.com/office/drawing/2010/main" spid="_x0000_s9227"/>
            </a:ext>
            <a:ext uri="{FF2B5EF4-FFF2-40B4-BE49-F238E27FC236}">
              <a16:creationId xmlns:a16="http://schemas.microsoft.com/office/drawing/2014/main" id="{7F86C30F-E1F4-4AA5-9D08-AF6A2D9E41C7}"/>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53340</xdr:colOff>
      <xdr:row>70</xdr:row>
      <xdr:rowOff>15240</xdr:rowOff>
    </xdr:from>
    <xdr:to>
      <xdr:col>20</xdr:col>
      <xdr:colOff>144780</xdr:colOff>
      <xdr:row>70</xdr:row>
      <xdr:rowOff>228600</xdr:rowOff>
    </xdr:to>
    <xdr:sp macro="" textlink="">
      <xdr:nvSpPr>
        <xdr:cNvPr id="13" name="Check Box 12" hidden="1">
          <a:extLst>
            <a:ext uri="{63B3BB69-23CF-44E3-9099-C40C66FF867C}">
              <a14:compatExt xmlns:a14="http://schemas.microsoft.com/office/drawing/2010/main" spid="_x0000_s9228"/>
            </a:ext>
            <a:ext uri="{FF2B5EF4-FFF2-40B4-BE49-F238E27FC236}">
              <a16:creationId xmlns:a16="http://schemas.microsoft.com/office/drawing/2014/main" id="{CABE2937-3191-4673-A5FF-DEA4DA66D97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19</xdr:col>
          <xdr:colOff>47625</xdr:colOff>
          <xdr:row>59</xdr:row>
          <xdr:rowOff>0</xdr:rowOff>
        </xdr:from>
        <xdr:to>
          <xdr:col>20</xdr:col>
          <xdr:colOff>133350</xdr:colOff>
          <xdr:row>59</xdr:row>
          <xdr:rowOff>171450</xdr:rowOff>
        </xdr:to>
        <xdr:sp macro="" textlink="">
          <xdr:nvSpPr>
            <xdr:cNvPr id="14" name="Check Box 1" hidden="1">
              <a:extLst>
                <a:ext uri="{63B3BB69-23CF-44E3-9099-C40C66FF867C}">
                  <a14:compatExt spid="_x0000_s9217"/>
                </a:ext>
                <a:ext uri="{FF2B5EF4-FFF2-40B4-BE49-F238E27FC236}">
                  <a16:creationId xmlns:a16="http://schemas.microsoft.com/office/drawing/2014/main" id="{00000000-0008-0000-0200-00000E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47625</xdr:colOff>
          <xdr:row>60</xdr:row>
          <xdr:rowOff>0</xdr:rowOff>
        </xdr:from>
        <xdr:to>
          <xdr:col>20</xdr:col>
          <xdr:colOff>133350</xdr:colOff>
          <xdr:row>60</xdr:row>
          <xdr:rowOff>171450</xdr:rowOff>
        </xdr:to>
        <xdr:sp macro="" textlink="">
          <xdr:nvSpPr>
            <xdr:cNvPr id="15" name="Check Box 2" hidden="1">
              <a:extLst>
                <a:ext uri="{63B3BB69-23CF-44E3-9099-C40C66FF867C}">
                  <a14:compatExt spid="_x0000_s9218"/>
                </a:ext>
                <a:ext uri="{FF2B5EF4-FFF2-40B4-BE49-F238E27FC236}">
                  <a16:creationId xmlns:a16="http://schemas.microsoft.com/office/drawing/2014/main" id="{00000000-0008-0000-0200-00000F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47625</xdr:colOff>
          <xdr:row>61</xdr:row>
          <xdr:rowOff>0</xdr:rowOff>
        </xdr:from>
        <xdr:to>
          <xdr:col>20</xdr:col>
          <xdr:colOff>133350</xdr:colOff>
          <xdr:row>61</xdr:row>
          <xdr:rowOff>171450</xdr:rowOff>
        </xdr:to>
        <xdr:sp macro="" textlink="">
          <xdr:nvSpPr>
            <xdr:cNvPr id="16" name="Check Box 3" hidden="1">
              <a:extLst>
                <a:ext uri="{63B3BB69-23CF-44E3-9099-C40C66FF867C}">
                  <a14:compatExt spid="_x0000_s9219"/>
                </a:ext>
                <a:ext uri="{FF2B5EF4-FFF2-40B4-BE49-F238E27FC236}">
                  <a16:creationId xmlns:a16="http://schemas.microsoft.com/office/drawing/2014/main" id="{00000000-0008-0000-0200-000010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47625</xdr:colOff>
          <xdr:row>62</xdr:row>
          <xdr:rowOff>0</xdr:rowOff>
        </xdr:from>
        <xdr:to>
          <xdr:col>20</xdr:col>
          <xdr:colOff>133350</xdr:colOff>
          <xdr:row>62</xdr:row>
          <xdr:rowOff>171450</xdr:rowOff>
        </xdr:to>
        <xdr:sp macro="" textlink="">
          <xdr:nvSpPr>
            <xdr:cNvPr id="17" name="Check Box 4" hidden="1">
              <a:extLst>
                <a:ext uri="{63B3BB69-23CF-44E3-9099-C40C66FF867C}">
                  <a14:compatExt spid="_x0000_s9220"/>
                </a:ext>
                <a:ext uri="{FF2B5EF4-FFF2-40B4-BE49-F238E27FC236}">
                  <a16:creationId xmlns:a16="http://schemas.microsoft.com/office/drawing/2014/main" id="{00000000-0008-0000-0200-000011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47625</xdr:colOff>
          <xdr:row>64</xdr:row>
          <xdr:rowOff>0</xdr:rowOff>
        </xdr:from>
        <xdr:to>
          <xdr:col>20</xdr:col>
          <xdr:colOff>133350</xdr:colOff>
          <xdr:row>64</xdr:row>
          <xdr:rowOff>171450</xdr:rowOff>
        </xdr:to>
        <xdr:sp macro="" textlink="">
          <xdr:nvSpPr>
            <xdr:cNvPr id="18" name="Check Box 5" hidden="1">
              <a:extLst>
                <a:ext uri="{63B3BB69-23CF-44E3-9099-C40C66FF867C}">
                  <a14:compatExt spid="_x0000_s9221"/>
                </a:ext>
                <a:ext uri="{FF2B5EF4-FFF2-40B4-BE49-F238E27FC236}">
                  <a16:creationId xmlns:a16="http://schemas.microsoft.com/office/drawing/2014/main" id="{00000000-0008-0000-0200-000012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47625</xdr:colOff>
          <xdr:row>63</xdr:row>
          <xdr:rowOff>9525</xdr:rowOff>
        </xdr:from>
        <xdr:to>
          <xdr:col>20</xdr:col>
          <xdr:colOff>133350</xdr:colOff>
          <xdr:row>63</xdr:row>
          <xdr:rowOff>180975</xdr:rowOff>
        </xdr:to>
        <xdr:sp macro="" textlink="">
          <xdr:nvSpPr>
            <xdr:cNvPr id="19" name="Check Box 6" hidden="1">
              <a:extLst>
                <a:ext uri="{63B3BB69-23CF-44E3-9099-C40C66FF867C}">
                  <a14:compatExt spid="_x0000_s9222"/>
                </a:ext>
                <a:ext uri="{FF2B5EF4-FFF2-40B4-BE49-F238E27FC236}">
                  <a16:creationId xmlns:a16="http://schemas.microsoft.com/office/drawing/2014/main" id="{00000000-0008-0000-0200-000013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47625</xdr:colOff>
          <xdr:row>65</xdr:row>
          <xdr:rowOff>9525</xdr:rowOff>
        </xdr:from>
        <xdr:to>
          <xdr:col>20</xdr:col>
          <xdr:colOff>133350</xdr:colOff>
          <xdr:row>65</xdr:row>
          <xdr:rowOff>180975</xdr:rowOff>
        </xdr:to>
        <xdr:sp macro="" textlink="">
          <xdr:nvSpPr>
            <xdr:cNvPr id="20" name="Check Box 7" hidden="1">
              <a:extLst>
                <a:ext uri="{63B3BB69-23CF-44E3-9099-C40C66FF867C}">
                  <a14:compatExt spid="_x0000_s9223"/>
                </a:ext>
                <a:ext uri="{FF2B5EF4-FFF2-40B4-BE49-F238E27FC236}">
                  <a16:creationId xmlns:a16="http://schemas.microsoft.com/office/drawing/2014/main" id="{00000000-0008-0000-0200-000014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47625</xdr:colOff>
          <xdr:row>66</xdr:row>
          <xdr:rowOff>9525</xdr:rowOff>
        </xdr:from>
        <xdr:to>
          <xdr:col>20</xdr:col>
          <xdr:colOff>133350</xdr:colOff>
          <xdr:row>66</xdr:row>
          <xdr:rowOff>180975</xdr:rowOff>
        </xdr:to>
        <xdr:sp macro="" textlink="">
          <xdr:nvSpPr>
            <xdr:cNvPr id="21" name="Check Box 8" hidden="1">
              <a:extLst>
                <a:ext uri="{63B3BB69-23CF-44E3-9099-C40C66FF867C}">
                  <a14:compatExt spid="_x0000_s9224"/>
                </a:ext>
                <a:ext uri="{FF2B5EF4-FFF2-40B4-BE49-F238E27FC236}">
                  <a16:creationId xmlns:a16="http://schemas.microsoft.com/office/drawing/2014/main" id="{00000000-0008-0000-0200-000015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47625</xdr:colOff>
          <xdr:row>67</xdr:row>
          <xdr:rowOff>9525</xdr:rowOff>
        </xdr:from>
        <xdr:to>
          <xdr:col>20</xdr:col>
          <xdr:colOff>133350</xdr:colOff>
          <xdr:row>67</xdr:row>
          <xdr:rowOff>180975</xdr:rowOff>
        </xdr:to>
        <xdr:sp macro="" textlink="">
          <xdr:nvSpPr>
            <xdr:cNvPr id="22" name="Check Box 9" hidden="1">
              <a:extLst>
                <a:ext uri="{63B3BB69-23CF-44E3-9099-C40C66FF867C}">
                  <a14:compatExt spid="_x0000_s9225"/>
                </a:ext>
                <a:ext uri="{FF2B5EF4-FFF2-40B4-BE49-F238E27FC236}">
                  <a16:creationId xmlns:a16="http://schemas.microsoft.com/office/drawing/2014/main" id="{00000000-0008-0000-0200-000016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47625</xdr:colOff>
          <xdr:row>68</xdr:row>
          <xdr:rowOff>9525</xdr:rowOff>
        </xdr:from>
        <xdr:to>
          <xdr:col>20</xdr:col>
          <xdr:colOff>123825</xdr:colOff>
          <xdr:row>68</xdr:row>
          <xdr:rowOff>190500</xdr:rowOff>
        </xdr:to>
        <xdr:sp macro="" textlink="">
          <xdr:nvSpPr>
            <xdr:cNvPr id="23" name="Check Box 10" hidden="1">
              <a:extLst>
                <a:ext uri="{63B3BB69-23CF-44E3-9099-C40C66FF867C}">
                  <a14:compatExt spid="_x0000_s9226"/>
                </a:ext>
                <a:ext uri="{FF2B5EF4-FFF2-40B4-BE49-F238E27FC236}">
                  <a16:creationId xmlns:a16="http://schemas.microsoft.com/office/drawing/2014/main" id="{00000000-0008-0000-0200-000017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47625</xdr:colOff>
          <xdr:row>69</xdr:row>
          <xdr:rowOff>9525</xdr:rowOff>
        </xdr:from>
        <xdr:to>
          <xdr:col>20</xdr:col>
          <xdr:colOff>123825</xdr:colOff>
          <xdr:row>69</xdr:row>
          <xdr:rowOff>190500</xdr:rowOff>
        </xdr:to>
        <xdr:sp macro="" textlink="">
          <xdr:nvSpPr>
            <xdr:cNvPr id="24" name="Check Box 11" hidden="1">
              <a:extLst>
                <a:ext uri="{63B3BB69-23CF-44E3-9099-C40C66FF867C}">
                  <a14:compatExt spid="_x0000_s9227"/>
                </a:ext>
                <a:ext uri="{FF2B5EF4-FFF2-40B4-BE49-F238E27FC236}">
                  <a16:creationId xmlns:a16="http://schemas.microsoft.com/office/drawing/2014/main" id="{00000000-0008-0000-0200-000018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47625</xdr:colOff>
          <xdr:row>70</xdr:row>
          <xdr:rowOff>9525</xdr:rowOff>
        </xdr:from>
        <xdr:to>
          <xdr:col>20</xdr:col>
          <xdr:colOff>123825</xdr:colOff>
          <xdr:row>70</xdr:row>
          <xdr:rowOff>190500</xdr:rowOff>
        </xdr:to>
        <xdr:sp macro="" textlink="">
          <xdr:nvSpPr>
            <xdr:cNvPr id="25" name="Check Box 12" hidden="1">
              <a:extLst>
                <a:ext uri="{63B3BB69-23CF-44E3-9099-C40C66FF867C}">
                  <a14:compatExt spid="_x0000_s9228"/>
                </a:ext>
                <a:ext uri="{FF2B5EF4-FFF2-40B4-BE49-F238E27FC236}">
                  <a16:creationId xmlns:a16="http://schemas.microsoft.com/office/drawing/2014/main" id="{00000000-0008-0000-0200-000019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3</xdr:col>
      <xdr:colOff>175260</xdr:colOff>
      <xdr:row>16</xdr:row>
      <xdr:rowOff>15240</xdr:rowOff>
    </xdr:from>
    <xdr:to>
      <xdr:col>5</xdr:col>
      <xdr:colOff>91440</xdr:colOff>
      <xdr:row>17</xdr:row>
      <xdr:rowOff>0</xdr:rowOff>
    </xdr:to>
    <xdr:sp macro="" textlink="">
      <xdr:nvSpPr>
        <xdr:cNvPr id="7169" name="Check Box 1" hidden="1">
          <a:extLst>
            <a:ext uri="{63B3BB69-23CF-44E3-9099-C40C66FF867C}">
              <a14:compatExt xmlns:a14="http://schemas.microsoft.com/office/drawing/2010/main" spid="_x0000_s7169"/>
            </a:ext>
            <a:ext uri="{FF2B5EF4-FFF2-40B4-BE49-F238E27FC236}">
              <a16:creationId xmlns:a16="http://schemas.microsoft.com/office/drawing/2014/main" id="{BF20019F-835E-4E4D-9E18-62F7C8AB5D15}"/>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167640</xdr:colOff>
      <xdr:row>18</xdr:row>
      <xdr:rowOff>7620</xdr:rowOff>
    </xdr:from>
    <xdr:to>
      <xdr:col>5</xdr:col>
      <xdr:colOff>76200</xdr:colOff>
      <xdr:row>18</xdr:row>
      <xdr:rowOff>215265</xdr:rowOff>
    </xdr:to>
    <xdr:sp macro="" textlink="">
      <xdr:nvSpPr>
        <xdr:cNvPr id="7170" name="Check Box 2" hidden="1">
          <a:extLst>
            <a:ext uri="{63B3BB69-23CF-44E3-9099-C40C66FF867C}">
              <a14:compatExt xmlns:a14="http://schemas.microsoft.com/office/drawing/2010/main" spid="_x0000_s7170"/>
            </a:ext>
            <a:ext uri="{FF2B5EF4-FFF2-40B4-BE49-F238E27FC236}">
              <a16:creationId xmlns:a16="http://schemas.microsoft.com/office/drawing/2014/main" id="{9E3AC6E8-F269-4D4F-AE63-81E2F5792F54}"/>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60960</xdr:colOff>
      <xdr:row>58</xdr:row>
      <xdr:rowOff>0</xdr:rowOff>
    </xdr:from>
    <xdr:to>
      <xdr:col>20</xdr:col>
      <xdr:colOff>167640</xdr:colOff>
      <xdr:row>58</xdr:row>
      <xdr:rowOff>207010</xdr:rowOff>
    </xdr:to>
    <xdr:sp macro="" textlink="">
      <xdr:nvSpPr>
        <xdr:cNvPr id="7172" name="Check Box 4" hidden="1">
          <a:extLst>
            <a:ext uri="{63B3BB69-23CF-44E3-9099-C40C66FF867C}">
              <a14:compatExt xmlns:a14="http://schemas.microsoft.com/office/drawing/2010/main" spid="_x0000_s7172"/>
            </a:ext>
            <a:ext uri="{FF2B5EF4-FFF2-40B4-BE49-F238E27FC236}">
              <a16:creationId xmlns:a16="http://schemas.microsoft.com/office/drawing/2014/main" id="{6DC18476-6FFF-46EA-BDCC-1FD4078F6613}"/>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60960</xdr:colOff>
      <xdr:row>59</xdr:row>
      <xdr:rowOff>0</xdr:rowOff>
    </xdr:from>
    <xdr:to>
      <xdr:col>20</xdr:col>
      <xdr:colOff>167640</xdr:colOff>
      <xdr:row>59</xdr:row>
      <xdr:rowOff>207010</xdr:rowOff>
    </xdr:to>
    <xdr:sp macro="" textlink="">
      <xdr:nvSpPr>
        <xdr:cNvPr id="7173" name="Check Box 5" hidden="1">
          <a:extLst>
            <a:ext uri="{63B3BB69-23CF-44E3-9099-C40C66FF867C}">
              <a14:compatExt xmlns:a14="http://schemas.microsoft.com/office/drawing/2010/main" spid="_x0000_s7173"/>
            </a:ext>
            <a:ext uri="{FF2B5EF4-FFF2-40B4-BE49-F238E27FC236}">
              <a16:creationId xmlns:a16="http://schemas.microsoft.com/office/drawing/2014/main" id="{A068A8E5-0743-4DD0-A75B-98D6E891BA46}"/>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60960</xdr:colOff>
      <xdr:row>60</xdr:row>
      <xdr:rowOff>0</xdr:rowOff>
    </xdr:from>
    <xdr:to>
      <xdr:col>20</xdr:col>
      <xdr:colOff>167640</xdr:colOff>
      <xdr:row>60</xdr:row>
      <xdr:rowOff>207010</xdr:rowOff>
    </xdr:to>
    <xdr:sp macro="" textlink="">
      <xdr:nvSpPr>
        <xdr:cNvPr id="7174" name="Check Box 6" hidden="1">
          <a:extLst>
            <a:ext uri="{63B3BB69-23CF-44E3-9099-C40C66FF867C}">
              <a14:compatExt xmlns:a14="http://schemas.microsoft.com/office/drawing/2010/main" spid="_x0000_s7174"/>
            </a:ext>
            <a:ext uri="{FF2B5EF4-FFF2-40B4-BE49-F238E27FC236}">
              <a16:creationId xmlns:a16="http://schemas.microsoft.com/office/drawing/2014/main" id="{78D2844D-BBB3-4F7A-8A46-C65BE46F8F04}"/>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60960</xdr:colOff>
      <xdr:row>61</xdr:row>
      <xdr:rowOff>0</xdr:rowOff>
    </xdr:from>
    <xdr:to>
      <xdr:col>20</xdr:col>
      <xdr:colOff>167640</xdr:colOff>
      <xdr:row>61</xdr:row>
      <xdr:rowOff>207010</xdr:rowOff>
    </xdr:to>
    <xdr:sp macro="" textlink="">
      <xdr:nvSpPr>
        <xdr:cNvPr id="7175" name="Check Box 7" hidden="1">
          <a:extLst>
            <a:ext uri="{63B3BB69-23CF-44E3-9099-C40C66FF867C}">
              <a14:compatExt xmlns:a14="http://schemas.microsoft.com/office/drawing/2010/main" spid="_x0000_s7175"/>
            </a:ext>
            <a:ext uri="{FF2B5EF4-FFF2-40B4-BE49-F238E27FC236}">
              <a16:creationId xmlns:a16="http://schemas.microsoft.com/office/drawing/2014/main" id="{B63940F2-7A66-4B5D-B828-4C5C4D007424}"/>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60960</xdr:colOff>
      <xdr:row>63</xdr:row>
      <xdr:rowOff>0</xdr:rowOff>
    </xdr:from>
    <xdr:to>
      <xdr:col>20</xdr:col>
      <xdr:colOff>167640</xdr:colOff>
      <xdr:row>63</xdr:row>
      <xdr:rowOff>207010</xdr:rowOff>
    </xdr:to>
    <xdr:sp macro="" textlink="">
      <xdr:nvSpPr>
        <xdr:cNvPr id="7176" name="Check Box 8" hidden="1">
          <a:extLst>
            <a:ext uri="{63B3BB69-23CF-44E3-9099-C40C66FF867C}">
              <a14:compatExt xmlns:a14="http://schemas.microsoft.com/office/drawing/2010/main" spid="_x0000_s7176"/>
            </a:ext>
            <a:ext uri="{FF2B5EF4-FFF2-40B4-BE49-F238E27FC236}">
              <a16:creationId xmlns:a16="http://schemas.microsoft.com/office/drawing/2014/main" id="{10B4DD2E-24F7-4004-91C3-3DE4C40A3741}"/>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60960</xdr:colOff>
      <xdr:row>62</xdr:row>
      <xdr:rowOff>7620</xdr:rowOff>
    </xdr:from>
    <xdr:to>
      <xdr:col>20</xdr:col>
      <xdr:colOff>167640</xdr:colOff>
      <xdr:row>62</xdr:row>
      <xdr:rowOff>215265</xdr:rowOff>
    </xdr:to>
    <xdr:sp macro="" textlink="">
      <xdr:nvSpPr>
        <xdr:cNvPr id="7177" name="Check Box 9" hidden="1">
          <a:extLst>
            <a:ext uri="{63B3BB69-23CF-44E3-9099-C40C66FF867C}">
              <a14:compatExt xmlns:a14="http://schemas.microsoft.com/office/drawing/2010/main" spid="_x0000_s7177"/>
            </a:ext>
            <a:ext uri="{FF2B5EF4-FFF2-40B4-BE49-F238E27FC236}">
              <a16:creationId xmlns:a16="http://schemas.microsoft.com/office/drawing/2014/main" id="{65758CE7-F276-4572-9A04-3FD131D4AD2E}"/>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60960</xdr:colOff>
      <xdr:row>64</xdr:row>
      <xdr:rowOff>7620</xdr:rowOff>
    </xdr:from>
    <xdr:to>
      <xdr:col>20</xdr:col>
      <xdr:colOff>167640</xdr:colOff>
      <xdr:row>64</xdr:row>
      <xdr:rowOff>215265</xdr:rowOff>
    </xdr:to>
    <xdr:sp macro="" textlink="">
      <xdr:nvSpPr>
        <xdr:cNvPr id="7178" name="Check Box 10" hidden="1">
          <a:extLst>
            <a:ext uri="{63B3BB69-23CF-44E3-9099-C40C66FF867C}">
              <a14:compatExt xmlns:a14="http://schemas.microsoft.com/office/drawing/2010/main" spid="_x0000_s7178"/>
            </a:ext>
            <a:ext uri="{FF2B5EF4-FFF2-40B4-BE49-F238E27FC236}">
              <a16:creationId xmlns:a16="http://schemas.microsoft.com/office/drawing/2014/main" id="{B9CAE4CF-190D-4BBF-92CF-B3A784FBFB57}"/>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60960</xdr:colOff>
      <xdr:row>65</xdr:row>
      <xdr:rowOff>7620</xdr:rowOff>
    </xdr:from>
    <xdr:to>
      <xdr:col>20</xdr:col>
      <xdr:colOff>167640</xdr:colOff>
      <xdr:row>65</xdr:row>
      <xdr:rowOff>215265</xdr:rowOff>
    </xdr:to>
    <xdr:sp macro="" textlink="">
      <xdr:nvSpPr>
        <xdr:cNvPr id="7179" name="Check Box 11" hidden="1">
          <a:extLst>
            <a:ext uri="{63B3BB69-23CF-44E3-9099-C40C66FF867C}">
              <a14:compatExt xmlns:a14="http://schemas.microsoft.com/office/drawing/2010/main" spid="_x0000_s7179"/>
            </a:ext>
            <a:ext uri="{FF2B5EF4-FFF2-40B4-BE49-F238E27FC236}">
              <a16:creationId xmlns:a16="http://schemas.microsoft.com/office/drawing/2014/main" id="{3F7FE516-4B20-4B14-A70A-38300B36E752}"/>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60960</xdr:colOff>
      <xdr:row>66</xdr:row>
      <xdr:rowOff>7620</xdr:rowOff>
    </xdr:from>
    <xdr:to>
      <xdr:col>20</xdr:col>
      <xdr:colOff>167640</xdr:colOff>
      <xdr:row>66</xdr:row>
      <xdr:rowOff>215265</xdr:rowOff>
    </xdr:to>
    <xdr:sp macro="" textlink="">
      <xdr:nvSpPr>
        <xdr:cNvPr id="7180" name="Check Box 12" hidden="1">
          <a:extLst>
            <a:ext uri="{63B3BB69-23CF-44E3-9099-C40C66FF867C}">
              <a14:compatExt xmlns:a14="http://schemas.microsoft.com/office/drawing/2010/main" spid="_x0000_s7180"/>
            </a:ext>
            <a:ext uri="{FF2B5EF4-FFF2-40B4-BE49-F238E27FC236}">
              <a16:creationId xmlns:a16="http://schemas.microsoft.com/office/drawing/2014/main" id="{9FEF6239-989D-4501-AA2D-5B1B19F6F59F}"/>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53340</xdr:colOff>
      <xdr:row>67</xdr:row>
      <xdr:rowOff>15240</xdr:rowOff>
    </xdr:from>
    <xdr:to>
      <xdr:col>20</xdr:col>
      <xdr:colOff>139065</xdr:colOff>
      <xdr:row>67</xdr:row>
      <xdr:rowOff>228600</xdr:rowOff>
    </xdr:to>
    <xdr:sp macro="" textlink="">
      <xdr:nvSpPr>
        <xdr:cNvPr id="7181" name="Check Box 13" hidden="1">
          <a:extLst>
            <a:ext uri="{63B3BB69-23CF-44E3-9099-C40C66FF867C}">
              <a14:compatExt xmlns:a14="http://schemas.microsoft.com/office/drawing/2010/main" spid="_x0000_s7181"/>
            </a:ext>
            <a:ext uri="{FF2B5EF4-FFF2-40B4-BE49-F238E27FC236}">
              <a16:creationId xmlns:a16="http://schemas.microsoft.com/office/drawing/2014/main" id="{16F80E38-DE7A-41F0-8981-0D6BE228798E}"/>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53340</xdr:colOff>
      <xdr:row>68</xdr:row>
      <xdr:rowOff>15240</xdr:rowOff>
    </xdr:from>
    <xdr:to>
      <xdr:col>20</xdr:col>
      <xdr:colOff>139065</xdr:colOff>
      <xdr:row>68</xdr:row>
      <xdr:rowOff>228600</xdr:rowOff>
    </xdr:to>
    <xdr:sp macro="" textlink="">
      <xdr:nvSpPr>
        <xdr:cNvPr id="7182" name="Check Box 14" hidden="1">
          <a:extLst>
            <a:ext uri="{63B3BB69-23CF-44E3-9099-C40C66FF867C}">
              <a14:compatExt xmlns:a14="http://schemas.microsoft.com/office/drawing/2010/main" spid="_x0000_s7182"/>
            </a:ext>
            <a:ext uri="{FF2B5EF4-FFF2-40B4-BE49-F238E27FC236}">
              <a16:creationId xmlns:a16="http://schemas.microsoft.com/office/drawing/2014/main" id="{887C5033-634A-47C0-A3B4-0A729EFF0F63}"/>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53340</xdr:colOff>
      <xdr:row>69</xdr:row>
      <xdr:rowOff>15240</xdr:rowOff>
    </xdr:from>
    <xdr:to>
      <xdr:col>20</xdr:col>
      <xdr:colOff>139065</xdr:colOff>
      <xdr:row>69</xdr:row>
      <xdr:rowOff>228600</xdr:rowOff>
    </xdr:to>
    <xdr:sp macro="" textlink="">
      <xdr:nvSpPr>
        <xdr:cNvPr id="7183" name="Check Box 15" hidden="1">
          <a:extLst>
            <a:ext uri="{63B3BB69-23CF-44E3-9099-C40C66FF867C}">
              <a14:compatExt xmlns:a14="http://schemas.microsoft.com/office/drawing/2010/main" spid="_x0000_s7183"/>
            </a:ext>
            <a:ext uri="{FF2B5EF4-FFF2-40B4-BE49-F238E27FC236}">
              <a16:creationId xmlns:a16="http://schemas.microsoft.com/office/drawing/2014/main" id="{2F2E87E4-DDEA-4070-863B-B96BFC06007D}"/>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175260</xdr:colOff>
      <xdr:row>16</xdr:row>
      <xdr:rowOff>15240</xdr:rowOff>
    </xdr:from>
    <xdr:to>
      <xdr:col>5</xdr:col>
      <xdr:colOff>91440</xdr:colOff>
      <xdr:row>17</xdr:row>
      <xdr:rowOff>0</xdr:rowOff>
    </xdr:to>
    <xdr:sp macro="" textlink="">
      <xdr:nvSpPr>
        <xdr:cNvPr id="2" name="Check Box 1" hidden="1">
          <a:extLst>
            <a:ext uri="{63B3BB69-23CF-44E3-9099-C40C66FF867C}">
              <a14:compatExt xmlns:a14="http://schemas.microsoft.com/office/drawing/2010/main" spid="_x0000_s7169"/>
            </a:ext>
            <a:ext uri="{FF2B5EF4-FFF2-40B4-BE49-F238E27FC236}">
              <a16:creationId xmlns:a16="http://schemas.microsoft.com/office/drawing/2014/main" id="{E83C1CB2-AC7B-4A12-A25D-25462939A402}"/>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167640</xdr:colOff>
      <xdr:row>18</xdr:row>
      <xdr:rowOff>7620</xdr:rowOff>
    </xdr:from>
    <xdr:to>
      <xdr:col>5</xdr:col>
      <xdr:colOff>76200</xdr:colOff>
      <xdr:row>18</xdr:row>
      <xdr:rowOff>215265</xdr:rowOff>
    </xdr:to>
    <xdr:sp macro="" textlink="">
      <xdr:nvSpPr>
        <xdr:cNvPr id="3" name="Check Box 2" hidden="1">
          <a:extLst>
            <a:ext uri="{63B3BB69-23CF-44E3-9099-C40C66FF867C}">
              <a14:compatExt xmlns:a14="http://schemas.microsoft.com/office/drawing/2010/main" spid="_x0000_s7170"/>
            </a:ext>
            <a:ext uri="{FF2B5EF4-FFF2-40B4-BE49-F238E27FC236}">
              <a16:creationId xmlns:a16="http://schemas.microsoft.com/office/drawing/2014/main" id="{68375694-BEE8-4F95-B615-54AC34A583FE}"/>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60960</xdr:colOff>
      <xdr:row>58</xdr:row>
      <xdr:rowOff>0</xdr:rowOff>
    </xdr:from>
    <xdr:to>
      <xdr:col>20</xdr:col>
      <xdr:colOff>167640</xdr:colOff>
      <xdr:row>58</xdr:row>
      <xdr:rowOff>207010</xdr:rowOff>
    </xdr:to>
    <xdr:sp macro="" textlink="">
      <xdr:nvSpPr>
        <xdr:cNvPr id="4" name="Check Box 4" hidden="1">
          <a:extLst>
            <a:ext uri="{63B3BB69-23CF-44E3-9099-C40C66FF867C}">
              <a14:compatExt xmlns:a14="http://schemas.microsoft.com/office/drawing/2010/main" spid="_x0000_s7172"/>
            </a:ext>
            <a:ext uri="{FF2B5EF4-FFF2-40B4-BE49-F238E27FC236}">
              <a16:creationId xmlns:a16="http://schemas.microsoft.com/office/drawing/2014/main" id="{7E39003F-18E0-452C-957C-DCB7EDCD4AF9}"/>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60960</xdr:colOff>
      <xdr:row>59</xdr:row>
      <xdr:rowOff>0</xdr:rowOff>
    </xdr:from>
    <xdr:to>
      <xdr:col>20</xdr:col>
      <xdr:colOff>167640</xdr:colOff>
      <xdr:row>59</xdr:row>
      <xdr:rowOff>207010</xdr:rowOff>
    </xdr:to>
    <xdr:sp macro="" textlink="">
      <xdr:nvSpPr>
        <xdr:cNvPr id="5" name="Check Box 5" hidden="1">
          <a:extLst>
            <a:ext uri="{63B3BB69-23CF-44E3-9099-C40C66FF867C}">
              <a14:compatExt xmlns:a14="http://schemas.microsoft.com/office/drawing/2010/main" spid="_x0000_s7173"/>
            </a:ext>
            <a:ext uri="{FF2B5EF4-FFF2-40B4-BE49-F238E27FC236}">
              <a16:creationId xmlns:a16="http://schemas.microsoft.com/office/drawing/2014/main" id="{F240252E-81A4-4FD3-AE78-21314B61E3E9}"/>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60960</xdr:colOff>
      <xdr:row>60</xdr:row>
      <xdr:rowOff>0</xdr:rowOff>
    </xdr:from>
    <xdr:to>
      <xdr:col>20</xdr:col>
      <xdr:colOff>167640</xdr:colOff>
      <xdr:row>60</xdr:row>
      <xdr:rowOff>207010</xdr:rowOff>
    </xdr:to>
    <xdr:sp macro="" textlink="">
      <xdr:nvSpPr>
        <xdr:cNvPr id="6" name="Check Box 6" hidden="1">
          <a:extLst>
            <a:ext uri="{63B3BB69-23CF-44E3-9099-C40C66FF867C}">
              <a14:compatExt xmlns:a14="http://schemas.microsoft.com/office/drawing/2010/main" spid="_x0000_s7174"/>
            </a:ext>
            <a:ext uri="{FF2B5EF4-FFF2-40B4-BE49-F238E27FC236}">
              <a16:creationId xmlns:a16="http://schemas.microsoft.com/office/drawing/2014/main" id="{64F631B2-66EE-425E-AA6A-97F49DCA4BE2}"/>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60960</xdr:colOff>
      <xdr:row>61</xdr:row>
      <xdr:rowOff>0</xdr:rowOff>
    </xdr:from>
    <xdr:to>
      <xdr:col>20</xdr:col>
      <xdr:colOff>167640</xdr:colOff>
      <xdr:row>61</xdr:row>
      <xdr:rowOff>207010</xdr:rowOff>
    </xdr:to>
    <xdr:sp macro="" textlink="">
      <xdr:nvSpPr>
        <xdr:cNvPr id="7" name="Check Box 7" hidden="1">
          <a:extLst>
            <a:ext uri="{63B3BB69-23CF-44E3-9099-C40C66FF867C}">
              <a14:compatExt xmlns:a14="http://schemas.microsoft.com/office/drawing/2010/main" spid="_x0000_s7175"/>
            </a:ext>
            <a:ext uri="{FF2B5EF4-FFF2-40B4-BE49-F238E27FC236}">
              <a16:creationId xmlns:a16="http://schemas.microsoft.com/office/drawing/2014/main" id="{A86438BD-B389-4023-B5D0-E13C64FDDF4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60960</xdr:colOff>
      <xdr:row>63</xdr:row>
      <xdr:rowOff>0</xdr:rowOff>
    </xdr:from>
    <xdr:to>
      <xdr:col>20</xdr:col>
      <xdr:colOff>167640</xdr:colOff>
      <xdr:row>63</xdr:row>
      <xdr:rowOff>207010</xdr:rowOff>
    </xdr:to>
    <xdr:sp macro="" textlink="">
      <xdr:nvSpPr>
        <xdr:cNvPr id="8" name="Check Box 8" hidden="1">
          <a:extLst>
            <a:ext uri="{63B3BB69-23CF-44E3-9099-C40C66FF867C}">
              <a14:compatExt xmlns:a14="http://schemas.microsoft.com/office/drawing/2010/main" spid="_x0000_s7176"/>
            </a:ext>
            <a:ext uri="{FF2B5EF4-FFF2-40B4-BE49-F238E27FC236}">
              <a16:creationId xmlns:a16="http://schemas.microsoft.com/office/drawing/2014/main" id="{127C893A-B9EC-4CF4-BE7B-42600CFDA153}"/>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60960</xdr:colOff>
      <xdr:row>62</xdr:row>
      <xdr:rowOff>7620</xdr:rowOff>
    </xdr:from>
    <xdr:to>
      <xdr:col>20</xdr:col>
      <xdr:colOff>167640</xdr:colOff>
      <xdr:row>62</xdr:row>
      <xdr:rowOff>215265</xdr:rowOff>
    </xdr:to>
    <xdr:sp macro="" textlink="">
      <xdr:nvSpPr>
        <xdr:cNvPr id="9" name="Check Box 9" hidden="1">
          <a:extLst>
            <a:ext uri="{63B3BB69-23CF-44E3-9099-C40C66FF867C}">
              <a14:compatExt xmlns:a14="http://schemas.microsoft.com/office/drawing/2010/main" spid="_x0000_s7177"/>
            </a:ext>
            <a:ext uri="{FF2B5EF4-FFF2-40B4-BE49-F238E27FC236}">
              <a16:creationId xmlns:a16="http://schemas.microsoft.com/office/drawing/2014/main" id="{0F385D7D-B140-48BC-8B2C-1040DDB703CF}"/>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60960</xdr:colOff>
      <xdr:row>64</xdr:row>
      <xdr:rowOff>7620</xdr:rowOff>
    </xdr:from>
    <xdr:to>
      <xdr:col>20</xdr:col>
      <xdr:colOff>167640</xdr:colOff>
      <xdr:row>64</xdr:row>
      <xdr:rowOff>215265</xdr:rowOff>
    </xdr:to>
    <xdr:sp macro="" textlink="">
      <xdr:nvSpPr>
        <xdr:cNvPr id="10" name="Check Box 10" hidden="1">
          <a:extLst>
            <a:ext uri="{63B3BB69-23CF-44E3-9099-C40C66FF867C}">
              <a14:compatExt xmlns:a14="http://schemas.microsoft.com/office/drawing/2010/main" spid="_x0000_s7178"/>
            </a:ext>
            <a:ext uri="{FF2B5EF4-FFF2-40B4-BE49-F238E27FC236}">
              <a16:creationId xmlns:a16="http://schemas.microsoft.com/office/drawing/2014/main" id="{8D7AADBE-F01D-472A-ACCC-1D3969B72A04}"/>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60960</xdr:colOff>
      <xdr:row>65</xdr:row>
      <xdr:rowOff>7620</xdr:rowOff>
    </xdr:from>
    <xdr:to>
      <xdr:col>20</xdr:col>
      <xdr:colOff>167640</xdr:colOff>
      <xdr:row>65</xdr:row>
      <xdr:rowOff>215265</xdr:rowOff>
    </xdr:to>
    <xdr:sp macro="" textlink="">
      <xdr:nvSpPr>
        <xdr:cNvPr id="11" name="Check Box 11" hidden="1">
          <a:extLst>
            <a:ext uri="{63B3BB69-23CF-44E3-9099-C40C66FF867C}">
              <a14:compatExt xmlns:a14="http://schemas.microsoft.com/office/drawing/2010/main" spid="_x0000_s7179"/>
            </a:ext>
            <a:ext uri="{FF2B5EF4-FFF2-40B4-BE49-F238E27FC236}">
              <a16:creationId xmlns:a16="http://schemas.microsoft.com/office/drawing/2014/main" id="{65A1A1B7-A799-4C0C-8959-A9A16BEC99DE}"/>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60960</xdr:colOff>
      <xdr:row>66</xdr:row>
      <xdr:rowOff>7620</xdr:rowOff>
    </xdr:from>
    <xdr:to>
      <xdr:col>20</xdr:col>
      <xdr:colOff>167640</xdr:colOff>
      <xdr:row>66</xdr:row>
      <xdr:rowOff>215265</xdr:rowOff>
    </xdr:to>
    <xdr:sp macro="" textlink="">
      <xdr:nvSpPr>
        <xdr:cNvPr id="12" name="Check Box 12" hidden="1">
          <a:extLst>
            <a:ext uri="{63B3BB69-23CF-44E3-9099-C40C66FF867C}">
              <a14:compatExt xmlns:a14="http://schemas.microsoft.com/office/drawing/2010/main" spid="_x0000_s7180"/>
            </a:ext>
            <a:ext uri="{FF2B5EF4-FFF2-40B4-BE49-F238E27FC236}">
              <a16:creationId xmlns:a16="http://schemas.microsoft.com/office/drawing/2014/main" id="{86181FF0-5FB2-486C-B5E3-8E5C8A2B0E0C}"/>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53340</xdr:colOff>
      <xdr:row>67</xdr:row>
      <xdr:rowOff>15240</xdr:rowOff>
    </xdr:from>
    <xdr:to>
      <xdr:col>20</xdr:col>
      <xdr:colOff>139065</xdr:colOff>
      <xdr:row>67</xdr:row>
      <xdr:rowOff>228600</xdr:rowOff>
    </xdr:to>
    <xdr:sp macro="" textlink="">
      <xdr:nvSpPr>
        <xdr:cNvPr id="13" name="Check Box 13" hidden="1">
          <a:extLst>
            <a:ext uri="{63B3BB69-23CF-44E3-9099-C40C66FF867C}">
              <a14:compatExt xmlns:a14="http://schemas.microsoft.com/office/drawing/2010/main" spid="_x0000_s7181"/>
            </a:ext>
            <a:ext uri="{FF2B5EF4-FFF2-40B4-BE49-F238E27FC236}">
              <a16:creationId xmlns:a16="http://schemas.microsoft.com/office/drawing/2014/main" id="{9B5A0511-804E-47A3-B5E8-48F94D700FE5}"/>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53340</xdr:colOff>
      <xdr:row>68</xdr:row>
      <xdr:rowOff>15240</xdr:rowOff>
    </xdr:from>
    <xdr:to>
      <xdr:col>20</xdr:col>
      <xdr:colOff>139065</xdr:colOff>
      <xdr:row>68</xdr:row>
      <xdr:rowOff>228600</xdr:rowOff>
    </xdr:to>
    <xdr:sp macro="" textlink="">
      <xdr:nvSpPr>
        <xdr:cNvPr id="14" name="Check Box 14" hidden="1">
          <a:extLst>
            <a:ext uri="{63B3BB69-23CF-44E3-9099-C40C66FF867C}">
              <a14:compatExt xmlns:a14="http://schemas.microsoft.com/office/drawing/2010/main" spid="_x0000_s7182"/>
            </a:ext>
            <a:ext uri="{FF2B5EF4-FFF2-40B4-BE49-F238E27FC236}">
              <a16:creationId xmlns:a16="http://schemas.microsoft.com/office/drawing/2014/main" id="{A515D5D3-8899-477F-B1BA-1C582652ABA3}"/>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53340</xdr:colOff>
      <xdr:row>69</xdr:row>
      <xdr:rowOff>15240</xdr:rowOff>
    </xdr:from>
    <xdr:to>
      <xdr:col>20</xdr:col>
      <xdr:colOff>139065</xdr:colOff>
      <xdr:row>69</xdr:row>
      <xdr:rowOff>228600</xdr:rowOff>
    </xdr:to>
    <xdr:sp macro="" textlink="">
      <xdr:nvSpPr>
        <xdr:cNvPr id="15" name="Check Box 15" hidden="1">
          <a:extLst>
            <a:ext uri="{63B3BB69-23CF-44E3-9099-C40C66FF867C}">
              <a14:compatExt xmlns:a14="http://schemas.microsoft.com/office/drawing/2010/main" spid="_x0000_s7183"/>
            </a:ext>
            <a:ext uri="{FF2B5EF4-FFF2-40B4-BE49-F238E27FC236}">
              <a16:creationId xmlns:a16="http://schemas.microsoft.com/office/drawing/2014/main" id="{54BBB9E7-45CD-4DDE-BEBE-590A4DA261A9}"/>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39</xdr:col>
          <xdr:colOff>104775</xdr:colOff>
          <xdr:row>11</xdr:row>
          <xdr:rowOff>133350</xdr:rowOff>
        </xdr:from>
        <xdr:to>
          <xdr:col>41</xdr:col>
          <xdr:colOff>28575</xdr:colOff>
          <xdr:row>12</xdr:row>
          <xdr:rowOff>123825</xdr:rowOff>
        </xdr:to>
        <xdr:sp macro="" textlink="">
          <xdr:nvSpPr>
            <xdr:cNvPr id="16" name="Check Box 1" hidden="1">
              <a:extLst>
                <a:ext uri="{63B3BB69-23CF-44E3-9099-C40C66FF867C}">
                  <a14:compatExt spid="_x0000_s7169"/>
                </a:ext>
                <a:ext uri="{FF2B5EF4-FFF2-40B4-BE49-F238E27FC236}">
                  <a16:creationId xmlns:a16="http://schemas.microsoft.com/office/drawing/2014/main" id="{00000000-0008-0000-0D00-000010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133350</xdr:colOff>
          <xdr:row>11</xdr:row>
          <xdr:rowOff>161925</xdr:rowOff>
        </xdr:from>
        <xdr:to>
          <xdr:col>42</xdr:col>
          <xdr:colOff>57150</xdr:colOff>
          <xdr:row>12</xdr:row>
          <xdr:rowOff>104775</xdr:rowOff>
        </xdr:to>
        <xdr:sp macro="" textlink="">
          <xdr:nvSpPr>
            <xdr:cNvPr id="17" name="Check Box 2" hidden="1">
              <a:extLst>
                <a:ext uri="{63B3BB69-23CF-44E3-9099-C40C66FF867C}">
                  <a14:compatExt spid="_x0000_s7170"/>
                </a:ext>
                <a:ext uri="{FF2B5EF4-FFF2-40B4-BE49-F238E27FC236}">
                  <a16:creationId xmlns:a16="http://schemas.microsoft.com/office/drawing/2014/main" id="{00000000-0008-0000-0D00-000011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47625</xdr:colOff>
          <xdr:row>58</xdr:row>
          <xdr:rowOff>0</xdr:rowOff>
        </xdr:from>
        <xdr:to>
          <xdr:col>20</xdr:col>
          <xdr:colOff>133350</xdr:colOff>
          <xdr:row>58</xdr:row>
          <xdr:rowOff>171450</xdr:rowOff>
        </xdr:to>
        <xdr:sp macro="" textlink="">
          <xdr:nvSpPr>
            <xdr:cNvPr id="18" name="Check Box 4" hidden="1">
              <a:extLst>
                <a:ext uri="{63B3BB69-23CF-44E3-9099-C40C66FF867C}">
                  <a14:compatExt spid="_x0000_s7172"/>
                </a:ext>
                <a:ext uri="{FF2B5EF4-FFF2-40B4-BE49-F238E27FC236}">
                  <a16:creationId xmlns:a16="http://schemas.microsoft.com/office/drawing/2014/main" id="{00000000-0008-0000-0D00-000012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47625</xdr:colOff>
          <xdr:row>59</xdr:row>
          <xdr:rowOff>0</xdr:rowOff>
        </xdr:from>
        <xdr:to>
          <xdr:col>20</xdr:col>
          <xdr:colOff>133350</xdr:colOff>
          <xdr:row>59</xdr:row>
          <xdr:rowOff>171450</xdr:rowOff>
        </xdr:to>
        <xdr:sp macro="" textlink="">
          <xdr:nvSpPr>
            <xdr:cNvPr id="19" name="Check Box 5" hidden="1">
              <a:extLst>
                <a:ext uri="{63B3BB69-23CF-44E3-9099-C40C66FF867C}">
                  <a14:compatExt spid="_x0000_s7173"/>
                </a:ext>
                <a:ext uri="{FF2B5EF4-FFF2-40B4-BE49-F238E27FC236}">
                  <a16:creationId xmlns:a16="http://schemas.microsoft.com/office/drawing/2014/main" id="{00000000-0008-0000-0D00-000013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47625</xdr:colOff>
          <xdr:row>60</xdr:row>
          <xdr:rowOff>0</xdr:rowOff>
        </xdr:from>
        <xdr:to>
          <xdr:col>20</xdr:col>
          <xdr:colOff>133350</xdr:colOff>
          <xdr:row>60</xdr:row>
          <xdr:rowOff>171450</xdr:rowOff>
        </xdr:to>
        <xdr:sp macro="" textlink="">
          <xdr:nvSpPr>
            <xdr:cNvPr id="20" name="Check Box 6" hidden="1">
              <a:extLst>
                <a:ext uri="{63B3BB69-23CF-44E3-9099-C40C66FF867C}">
                  <a14:compatExt spid="_x0000_s7174"/>
                </a:ext>
                <a:ext uri="{FF2B5EF4-FFF2-40B4-BE49-F238E27FC236}">
                  <a16:creationId xmlns:a16="http://schemas.microsoft.com/office/drawing/2014/main" id="{00000000-0008-0000-0D00-000014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47625</xdr:colOff>
          <xdr:row>61</xdr:row>
          <xdr:rowOff>0</xdr:rowOff>
        </xdr:from>
        <xdr:to>
          <xdr:col>20</xdr:col>
          <xdr:colOff>133350</xdr:colOff>
          <xdr:row>61</xdr:row>
          <xdr:rowOff>171450</xdr:rowOff>
        </xdr:to>
        <xdr:sp macro="" textlink="">
          <xdr:nvSpPr>
            <xdr:cNvPr id="21" name="Check Box 7" hidden="1">
              <a:extLst>
                <a:ext uri="{63B3BB69-23CF-44E3-9099-C40C66FF867C}">
                  <a14:compatExt spid="_x0000_s7175"/>
                </a:ext>
                <a:ext uri="{FF2B5EF4-FFF2-40B4-BE49-F238E27FC236}">
                  <a16:creationId xmlns:a16="http://schemas.microsoft.com/office/drawing/2014/main" id="{00000000-0008-0000-0D00-000015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47625</xdr:colOff>
          <xdr:row>63</xdr:row>
          <xdr:rowOff>0</xdr:rowOff>
        </xdr:from>
        <xdr:to>
          <xdr:col>20</xdr:col>
          <xdr:colOff>133350</xdr:colOff>
          <xdr:row>63</xdr:row>
          <xdr:rowOff>171450</xdr:rowOff>
        </xdr:to>
        <xdr:sp macro="" textlink="">
          <xdr:nvSpPr>
            <xdr:cNvPr id="22" name="Check Box 8" hidden="1">
              <a:extLst>
                <a:ext uri="{63B3BB69-23CF-44E3-9099-C40C66FF867C}">
                  <a14:compatExt spid="_x0000_s7176"/>
                </a:ext>
                <a:ext uri="{FF2B5EF4-FFF2-40B4-BE49-F238E27FC236}">
                  <a16:creationId xmlns:a16="http://schemas.microsoft.com/office/drawing/2014/main" id="{00000000-0008-0000-0D00-000016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47625</xdr:colOff>
          <xdr:row>62</xdr:row>
          <xdr:rowOff>9525</xdr:rowOff>
        </xdr:from>
        <xdr:to>
          <xdr:col>20</xdr:col>
          <xdr:colOff>133350</xdr:colOff>
          <xdr:row>62</xdr:row>
          <xdr:rowOff>180975</xdr:rowOff>
        </xdr:to>
        <xdr:sp macro="" textlink="">
          <xdr:nvSpPr>
            <xdr:cNvPr id="23" name="Check Box 9" hidden="1">
              <a:extLst>
                <a:ext uri="{63B3BB69-23CF-44E3-9099-C40C66FF867C}">
                  <a14:compatExt spid="_x0000_s7177"/>
                </a:ext>
                <a:ext uri="{FF2B5EF4-FFF2-40B4-BE49-F238E27FC236}">
                  <a16:creationId xmlns:a16="http://schemas.microsoft.com/office/drawing/2014/main" id="{00000000-0008-0000-0D00-000017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47625</xdr:colOff>
          <xdr:row>64</xdr:row>
          <xdr:rowOff>9525</xdr:rowOff>
        </xdr:from>
        <xdr:to>
          <xdr:col>20</xdr:col>
          <xdr:colOff>133350</xdr:colOff>
          <xdr:row>64</xdr:row>
          <xdr:rowOff>180975</xdr:rowOff>
        </xdr:to>
        <xdr:sp macro="" textlink="">
          <xdr:nvSpPr>
            <xdr:cNvPr id="24" name="Check Box 10" hidden="1">
              <a:extLst>
                <a:ext uri="{63B3BB69-23CF-44E3-9099-C40C66FF867C}">
                  <a14:compatExt spid="_x0000_s7178"/>
                </a:ext>
                <a:ext uri="{FF2B5EF4-FFF2-40B4-BE49-F238E27FC236}">
                  <a16:creationId xmlns:a16="http://schemas.microsoft.com/office/drawing/2014/main" id="{00000000-0008-0000-0D00-000018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47625</xdr:colOff>
          <xdr:row>65</xdr:row>
          <xdr:rowOff>9525</xdr:rowOff>
        </xdr:from>
        <xdr:to>
          <xdr:col>20</xdr:col>
          <xdr:colOff>133350</xdr:colOff>
          <xdr:row>65</xdr:row>
          <xdr:rowOff>180975</xdr:rowOff>
        </xdr:to>
        <xdr:sp macro="" textlink="">
          <xdr:nvSpPr>
            <xdr:cNvPr id="25" name="Check Box 11" hidden="1">
              <a:extLst>
                <a:ext uri="{63B3BB69-23CF-44E3-9099-C40C66FF867C}">
                  <a14:compatExt spid="_x0000_s7179"/>
                </a:ext>
                <a:ext uri="{FF2B5EF4-FFF2-40B4-BE49-F238E27FC236}">
                  <a16:creationId xmlns:a16="http://schemas.microsoft.com/office/drawing/2014/main" id="{00000000-0008-0000-0D00-000019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47625</xdr:colOff>
          <xdr:row>66</xdr:row>
          <xdr:rowOff>9525</xdr:rowOff>
        </xdr:from>
        <xdr:to>
          <xdr:col>20</xdr:col>
          <xdr:colOff>133350</xdr:colOff>
          <xdr:row>66</xdr:row>
          <xdr:rowOff>180975</xdr:rowOff>
        </xdr:to>
        <xdr:sp macro="" textlink="">
          <xdr:nvSpPr>
            <xdr:cNvPr id="26" name="Check Box 12" hidden="1">
              <a:extLst>
                <a:ext uri="{63B3BB69-23CF-44E3-9099-C40C66FF867C}">
                  <a14:compatExt spid="_x0000_s7180"/>
                </a:ext>
                <a:ext uri="{FF2B5EF4-FFF2-40B4-BE49-F238E27FC236}">
                  <a16:creationId xmlns:a16="http://schemas.microsoft.com/office/drawing/2014/main" id="{00000000-0008-0000-0D00-00001A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47625</xdr:colOff>
          <xdr:row>67</xdr:row>
          <xdr:rowOff>9525</xdr:rowOff>
        </xdr:from>
        <xdr:to>
          <xdr:col>20</xdr:col>
          <xdr:colOff>123825</xdr:colOff>
          <xdr:row>67</xdr:row>
          <xdr:rowOff>190500</xdr:rowOff>
        </xdr:to>
        <xdr:sp macro="" textlink="">
          <xdr:nvSpPr>
            <xdr:cNvPr id="27" name="Check Box 13" hidden="1">
              <a:extLst>
                <a:ext uri="{63B3BB69-23CF-44E3-9099-C40C66FF867C}">
                  <a14:compatExt spid="_x0000_s7181"/>
                </a:ext>
                <a:ext uri="{FF2B5EF4-FFF2-40B4-BE49-F238E27FC236}">
                  <a16:creationId xmlns:a16="http://schemas.microsoft.com/office/drawing/2014/main" id="{00000000-0008-0000-0D00-00001B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47625</xdr:colOff>
          <xdr:row>68</xdr:row>
          <xdr:rowOff>9525</xdr:rowOff>
        </xdr:from>
        <xdr:to>
          <xdr:col>20</xdr:col>
          <xdr:colOff>123825</xdr:colOff>
          <xdr:row>68</xdr:row>
          <xdr:rowOff>190500</xdr:rowOff>
        </xdr:to>
        <xdr:sp macro="" textlink="">
          <xdr:nvSpPr>
            <xdr:cNvPr id="28" name="Check Box 14" hidden="1">
              <a:extLst>
                <a:ext uri="{63B3BB69-23CF-44E3-9099-C40C66FF867C}">
                  <a14:compatExt spid="_x0000_s7182"/>
                </a:ext>
                <a:ext uri="{FF2B5EF4-FFF2-40B4-BE49-F238E27FC236}">
                  <a16:creationId xmlns:a16="http://schemas.microsoft.com/office/drawing/2014/main" id="{00000000-0008-0000-0D00-00001C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47625</xdr:colOff>
          <xdr:row>69</xdr:row>
          <xdr:rowOff>9525</xdr:rowOff>
        </xdr:from>
        <xdr:to>
          <xdr:col>20</xdr:col>
          <xdr:colOff>123825</xdr:colOff>
          <xdr:row>69</xdr:row>
          <xdr:rowOff>190500</xdr:rowOff>
        </xdr:to>
        <xdr:sp macro="" textlink="">
          <xdr:nvSpPr>
            <xdr:cNvPr id="29" name="Check Box 15" hidden="1">
              <a:extLst>
                <a:ext uri="{63B3BB69-23CF-44E3-9099-C40C66FF867C}">
                  <a14:compatExt spid="_x0000_s7183"/>
                </a:ext>
                <a:ext uri="{FF2B5EF4-FFF2-40B4-BE49-F238E27FC236}">
                  <a16:creationId xmlns:a16="http://schemas.microsoft.com/office/drawing/2014/main" id="{00000000-0008-0000-0D00-00001D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32</xdr:col>
      <xdr:colOff>121920</xdr:colOff>
      <xdr:row>1</xdr:row>
      <xdr:rowOff>142874</xdr:rowOff>
    </xdr:from>
    <xdr:to>
      <xdr:col>54</xdr:col>
      <xdr:colOff>28575</xdr:colOff>
      <xdr:row>5</xdr:row>
      <xdr:rowOff>154304</xdr:rowOff>
    </xdr:to>
    <xdr:sp macro="" textlink="">
      <xdr:nvSpPr>
        <xdr:cNvPr id="3" name="矢印: 左 2">
          <a:extLst>
            <a:ext uri="{FF2B5EF4-FFF2-40B4-BE49-F238E27FC236}">
              <a16:creationId xmlns:a16="http://schemas.microsoft.com/office/drawing/2014/main" id="{317A4384-6150-4702-BFF8-FA15F9B2CE4D}"/>
            </a:ext>
          </a:extLst>
        </xdr:cNvPr>
        <xdr:cNvSpPr/>
      </xdr:nvSpPr>
      <xdr:spPr>
        <a:xfrm>
          <a:off x="5913120" y="438149"/>
          <a:ext cx="3888105" cy="925830"/>
        </a:xfrm>
        <a:prstGeom prst="lef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kern="1200"/>
            <a:t>セルの書式設定で、</a:t>
          </a:r>
          <a:r>
            <a:rPr kumimoji="1" lang="en-US" altLang="ja-JP" sz="1100" kern="1200"/>
            <a:t>『</a:t>
          </a:r>
          <a:r>
            <a:rPr kumimoji="1" lang="ja-JP" altLang="en-US" sz="1100" kern="1200"/>
            <a:t>縮小して全体を表示する</a:t>
          </a:r>
          <a:r>
            <a:rPr kumimoji="1" lang="en-US" altLang="ja-JP" sz="1100" kern="1200"/>
            <a:t>』</a:t>
          </a:r>
          <a:r>
            <a:rPr kumimoji="1" lang="ja-JP" altLang="en-US" sz="1100" kern="1200"/>
            <a:t>にしてください</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8" Type="http://schemas.openxmlformats.org/officeDocument/2006/relationships/ctrlProp" Target="../ctrlProps/ctrlProp29.xml"/><Relationship Id="rId13" Type="http://schemas.openxmlformats.org/officeDocument/2006/relationships/ctrlProp" Target="../ctrlProps/ctrlProp34.xml"/><Relationship Id="rId3" Type="http://schemas.openxmlformats.org/officeDocument/2006/relationships/vmlDrawing" Target="../drawings/vmlDrawing3.vml"/><Relationship Id="rId7" Type="http://schemas.openxmlformats.org/officeDocument/2006/relationships/ctrlProp" Target="../ctrlProps/ctrlProp28.xml"/><Relationship Id="rId12" Type="http://schemas.openxmlformats.org/officeDocument/2006/relationships/ctrlProp" Target="../ctrlProps/ctrlProp33.xml"/><Relationship Id="rId17" Type="http://schemas.openxmlformats.org/officeDocument/2006/relationships/ctrlProp" Target="../ctrlProps/ctrlProp38.xml"/><Relationship Id="rId2" Type="http://schemas.openxmlformats.org/officeDocument/2006/relationships/drawing" Target="../drawings/drawing4.xml"/><Relationship Id="rId16" Type="http://schemas.openxmlformats.org/officeDocument/2006/relationships/ctrlProp" Target="../ctrlProps/ctrlProp37.xml"/><Relationship Id="rId1" Type="http://schemas.openxmlformats.org/officeDocument/2006/relationships/printerSettings" Target="../printerSettings/printerSettings13.bin"/><Relationship Id="rId6" Type="http://schemas.openxmlformats.org/officeDocument/2006/relationships/ctrlProp" Target="../ctrlProps/ctrlProp27.xml"/><Relationship Id="rId11" Type="http://schemas.openxmlformats.org/officeDocument/2006/relationships/ctrlProp" Target="../ctrlProps/ctrlProp32.xml"/><Relationship Id="rId5" Type="http://schemas.openxmlformats.org/officeDocument/2006/relationships/ctrlProp" Target="../ctrlProps/ctrlProp26.xml"/><Relationship Id="rId15" Type="http://schemas.openxmlformats.org/officeDocument/2006/relationships/ctrlProp" Target="../ctrlProps/ctrlProp36.xml"/><Relationship Id="rId10" Type="http://schemas.openxmlformats.org/officeDocument/2006/relationships/ctrlProp" Target="../ctrlProps/ctrlProp31.xml"/><Relationship Id="rId4" Type="http://schemas.openxmlformats.org/officeDocument/2006/relationships/ctrlProp" Target="../ctrlProps/ctrlProp25.xml"/><Relationship Id="rId9" Type="http://schemas.openxmlformats.org/officeDocument/2006/relationships/ctrlProp" Target="../ctrlProps/ctrlProp30.xml"/><Relationship Id="rId14" Type="http://schemas.openxmlformats.org/officeDocument/2006/relationships/ctrlProp" Target="../ctrlProps/ctrlProp35.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7.xml"/><Relationship Id="rId13" Type="http://schemas.openxmlformats.org/officeDocument/2006/relationships/ctrlProp" Target="../ctrlProps/ctrlProp22.xml"/><Relationship Id="rId3" Type="http://schemas.openxmlformats.org/officeDocument/2006/relationships/vmlDrawing" Target="../drawings/vmlDrawing2.vml"/><Relationship Id="rId7" Type="http://schemas.openxmlformats.org/officeDocument/2006/relationships/ctrlProp" Target="../ctrlProps/ctrlProp16.xml"/><Relationship Id="rId12" Type="http://schemas.openxmlformats.org/officeDocument/2006/relationships/ctrlProp" Target="../ctrlProps/ctrlProp21.xml"/><Relationship Id="rId2" Type="http://schemas.openxmlformats.org/officeDocument/2006/relationships/drawing" Target="../drawings/drawing3.xml"/><Relationship Id="rId1" Type="http://schemas.openxmlformats.org/officeDocument/2006/relationships/printerSettings" Target="../printerSettings/printerSettings2.bin"/><Relationship Id="rId6" Type="http://schemas.openxmlformats.org/officeDocument/2006/relationships/ctrlProp" Target="../ctrlProps/ctrlProp15.xml"/><Relationship Id="rId11" Type="http://schemas.openxmlformats.org/officeDocument/2006/relationships/ctrlProp" Target="../ctrlProps/ctrlProp20.xml"/><Relationship Id="rId5" Type="http://schemas.openxmlformats.org/officeDocument/2006/relationships/ctrlProp" Target="../ctrlProps/ctrlProp14.xml"/><Relationship Id="rId15" Type="http://schemas.openxmlformats.org/officeDocument/2006/relationships/ctrlProp" Target="../ctrlProps/ctrlProp24.xml"/><Relationship Id="rId10" Type="http://schemas.openxmlformats.org/officeDocument/2006/relationships/ctrlProp" Target="../ctrlProps/ctrlProp19.xml"/><Relationship Id="rId4" Type="http://schemas.openxmlformats.org/officeDocument/2006/relationships/ctrlProp" Target="../ctrlProps/ctrlProp13.xml"/><Relationship Id="rId9" Type="http://schemas.openxmlformats.org/officeDocument/2006/relationships/ctrlProp" Target="../ctrlProps/ctrlProp18.xml"/><Relationship Id="rId14" Type="http://schemas.openxmlformats.org/officeDocument/2006/relationships/ctrlProp" Target="../ctrlProps/ctrlProp2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5CBC64-F6B4-4482-8A0C-508EA7E59FC7}">
  <sheetPr>
    <tabColor rgb="FFFFFF00"/>
  </sheetPr>
  <dimension ref="B1:F83"/>
  <sheetViews>
    <sheetView topLeftCell="C1" workbookViewId="0">
      <selection activeCell="C11" sqref="C11"/>
    </sheetView>
  </sheetViews>
  <sheetFormatPr defaultRowHeight="13.5"/>
  <cols>
    <col min="1" max="1" width="5.375" customWidth="1"/>
    <col min="2" max="2" width="39.75" customWidth="1"/>
    <col min="3" max="3" width="70" customWidth="1"/>
    <col min="4" max="4" width="65.875" bestFit="1" customWidth="1"/>
    <col min="5" max="5" width="30" customWidth="1"/>
    <col min="6" max="6" width="3.375" customWidth="1"/>
  </cols>
  <sheetData>
    <row r="1" spans="2:6" ht="20.45" customHeight="1" thickBot="1">
      <c r="B1" s="348" t="s">
        <v>416</v>
      </c>
      <c r="C1" s="349" t="s">
        <v>434</v>
      </c>
      <c r="D1" s="284" t="s">
        <v>378</v>
      </c>
      <c r="E1" s="285"/>
      <c r="F1" s="271"/>
    </row>
    <row r="2" spans="2:6" ht="20.100000000000001" customHeight="1">
      <c r="B2" s="273" t="s">
        <v>376</v>
      </c>
      <c r="C2" s="277"/>
      <c r="D2" s="286"/>
      <c r="E2" s="287"/>
      <c r="F2" s="272"/>
    </row>
    <row r="3" spans="2:6" ht="20.100000000000001" customHeight="1">
      <c r="B3" s="273" t="s">
        <v>374</v>
      </c>
      <c r="C3" s="278"/>
      <c r="D3" s="288" t="s">
        <v>379</v>
      </c>
      <c r="E3" s="287"/>
      <c r="F3" s="272"/>
    </row>
    <row r="4" spans="2:6" ht="20.100000000000001" customHeight="1">
      <c r="B4" s="273" t="s">
        <v>375</v>
      </c>
      <c r="C4" s="278"/>
      <c r="D4" s="288" t="s">
        <v>380</v>
      </c>
      <c r="E4" s="287"/>
      <c r="F4" s="272"/>
    </row>
    <row r="5" spans="2:6" ht="20.100000000000001" customHeight="1">
      <c r="B5" s="273" t="s">
        <v>347</v>
      </c>
      <c r="C5" s="279"/>
      <c r="D5" s="287"/>
      <c r="E5" s="287"/>
      <c r="F5" s="272"/>
    </row>
    <row r="6" spans="2:6" ht="20.100000000000001" customHeight="1">
      <c r="B6" s="273" t="s">
        <v>348</v>
      </c>
      <c r="C6" s="280"/>
      <c r="D6" s="287" t="s">
        <v>381</v>
      </c>
      <c r="E6" s="289"/>
      <c r="F6" s="272"/>
    </row>
    <row r="7" spans="2:6" ht="20.100000000000001" customHeight="1">
      <c r="B7" s="273" t="s">
        <v>349</v>
      </c>
      <c r="C7" s="280"/>
      <c r="D7" s="287"/>
      <c r="E7" s="287"/>
      <c r="F7" s="272"/>
    </row>
    <row r="8" spans="2:6" ht="20.100000000000001" customHeight="1">
      <c r="B8" s="273" t="s">
        <v>350</v>
      </c>
      <c r="C8" s="281"/>
      <c r="D8" s="287"/>
      <c r="E8" s="287"/>
      <c r="F8" s="272"/>
    </row>
    <row r="9" spans="2:6" ht="20.100000000000001" customHeight="1">
      <c r="B9" s="273" t="s">
        <v>351</v>
      </c>
      <c r="C9" s="281"/>
      <c r="D9" s="287" t="s">
        <v>352</v>
      </c>
      <c r="E9" s="287"/>
      <c r="F9" s="272"/>
    </row>
    <row r="10" spans="2:6" ht="20.100000000000001" customHeight="1" thickBot="1">
      <c r="B10" s="273" t="s">
        <v>353</v>
      </c>
      <c r="C10" s="281"/>
      <c r="D10" s="290" t="s">
        <v>364</v>
      </c>
      <c r="E10" s="287"/>
      <c r="F10" s="272"/>
    </row>
    <row r="11" spans="2:6" ht="20.100000000000001" customHeight="1" thickBot="1">
      <c r="B11" s="364" t="s">
        <v>354</v>
      </c>
      <c r="C11" s="299"/>
      <c r="D11" s="300" t="s">
        <v>363</v>
      </c>
      <c r="E11" s="290"/>
      <c r="F11" s="272"/>
    </row>
    <row r="12" spans="2:6" ht="20.100000000000001" customHeight="1">
      <c r="B12" s="364"/>
      <c r="C12" s="365" t="s">
        <v>368</v>
      </c>
      <c r="D12" s="291" t="s">
        <v>355</v>
      </c>
      <c r="E12" s="292" t="s">
        <v>359</v>
      </c>
      <c r="F12" s="272"/>
    </row>
    <row r="13" spans="2:6" ht="20.100000000000001" customHeight="1">
      <c r="B13" s="364"/>
      <c r="C13" s="365"/>
      <c r="D13" s="293" t="s">
        <v>356</v>
      </c>
      <c r="E13" s="294" t="s">
        <v>360</v>
      </c>
      <c r="F13" s="272"/>
    </row>
    <row r="14" spans="2:6" ht="20.100000000000001" customHeight="1">
      <c r="B14" s="364"/>
      <c r="C14" s="365"/>
      <c r="D14" s="293" t="s">
        <v>357</v>
      </c>
      <c r="E14" s="294" t="s">
        <v>361</v>
      </c>
      <c r="F14" s="272"/>
    </row>
    <row r="15" spans="2:6" ht="20.100000000000001" customHeight="1" thickBot="1">
      <c r="B15" s="364"/>
      <c r="C15" s="366"/>
      <c r="D15" s="295" t="s">
        <v>358</v>
      </c>
      <c r="E15" s="296" t="s">
        <v>362</v>
      </c>
      <c r="F15" s="272"/>
    </row>
    <row r="16" spans="2:6" ht="20.100000000000001" customHeight="1">
      <c r="B16" s="273" t="s">
        <v>365</v>
      </c>
      <c r="C16" s="280"/>
      <c r="D16" s="297"/>
      <c r="E16" s="297"/>
      <c r="F16" s="272"/>
    </row>
    <row r="17" spans="2:6" ht="20.100000000000001" customHeight="1">
      <c r="B17" s="273" t="s">
        <v>344</v>
      </c>
      <c r="C17" s="279"/>
      <c r="D17" s="287"/>
      <c r="E17" s="287"/>
      <c r="F17" s="272"/>
    </row>
    <row r="18" spans="2:6" ht="20.100000000000001" customHeight="1">
      <c r="B18" s="273" t="s">
        <v>346</v>
      </c>
      <c r="C18" s="279"/>
      <c r="D18" s="287"/>
      <c r="E18" s="287"/>
      <c r="F18" s="272"/>
    </row>
    <row r="19" spans="2:6" ht="20.100000000000001" customHeight="1">
      <c r="B19" s="273" t="s">
        <v>345</v>
      </c>
      <c r="C19" s="279"/>
      <c r="D19" s="287" t="s">
        <v>382</v>
      </c>
      <c r="E19" s="287"/>
      <c r="F19" s="272"/>
    </row>
    <row r="20" spans="2:6" ht="20.100000000000001" customHeight="1">
      <c r="B20" s="273" t="s">
        <v>422</v>
      </c>
      <c r="C20" s="279"/>
      <c r="D20" s="287"/>
      <c r="E20" s="287"/>
      <c r="F20" s="272"/>
    </row>
    <row r="21" spans="2:6" ht="20.100000000000001" customHeight="1">
      <c r="B21" s="273" t="s">
        <v>204</v>
      </c>
      <c r="C21" s="279"/>
      <c r="D21" s="287"/>
      <c r="E21" s="287"/>
      <c r="F21" s="272"/>
    </row>
    <row r="22" spans="2:6" ht="20.100000000000001" customHeight="1">
      <c r="B22" s="273" t="s">
        <v>423</v>
      </c>
      <c r="C22" s="279"/>
      <c r="D22" s="287"/>
      <c r="E22" s="287"/>
      <c r="F22" s="272"/>
    </row>
    <row r="23" spans="2:6" ht="20.100000000000001" customHeight="1">
      <c r="B23" s="273" t="s">
        <v>369</v>
      </c>
      <c r="C23" s="279"/>
      <c r="D23" s="287" t="s">
        <v>371</v>
      </c>
      <c r="E23" s="287"/>
      <c r="F23" s="272"/>
    </row>
    <row r="24" spans="2:6" ht="20.100000000000001" customHeight="1">
      <c r="B24" s="273" t="s">
        <v>424</v>
      </c>
      <c r="C24" s="279"/>
      <c r="D24" s="287"/>
      <c r="E24" s="287"/>
      <c r="F24" s="272"/>
    </row>
    <row r="25" spans="2:6" ht="20.100000000000001" customHeight="1">
      <c r="B25" s="273" t="s">
        <v>370</v>
      </c>
      <c r="C25" s="282"/>
      <c r="D25" s="287"/>
      <c r="E25" s="287"/>
      <c r="F25" s="272"/>
    </row>
    <row r="26" spans="2:6" ht="20.100000000000001" customHeight="1">
      <c r="B26" s="274" t="s">
        <v>372</v>
      </c>
      <c r="C26" s="283"/>
      <c r="D26" s="287"/>
      <c r="E26" s="287"/>
      <c r="F26" s="272"/>
    </row>
    <row r="27" spans="2:6" ht="20.100000000000001" customHeight="1">
      <c r="B27" s="274" t="s">
        <v>373</v>
      </c>
      <c r="C27" s="283"/>
      <c r="D27" s="287"/>
      <c r="E27" s="287"/>
      <c r="F27" s="272"/>
    </row>
    <row r="28" spans="2:6" ht="20.100000000000001" customHeight="1">
      <c r="B28" s="315" t="s">
        <v>392</v>
      </c>
      <c r="C28" s="316"/>
      <c r="D28" s="290"/>
      <c r="E28" s="290"/>
      <c r="F28" s="317"/>
    </row>
    <row r="29" spans="2:6" ht="20.100000000000001" customHeight="1">
      <c r="B29" s="315" t="s">
        <v>393</v>
      </c>
      <c r="C29" s="316"/>
      <c r="D29" s="290"/>
      <c r="E29" s="290"/>
      <c r="F29" s="317"/>
    </row>
    <row r="30" spans="2:6" ht="20.100000000000001" customHeight="1">
      <c r="B30" s="315" t="s">
        <v>394</v>
      </c>
      <c r="C30" s="318"/>
      <c r="D30" s="290"/>
      <c r="E30" s="290"/>
      <c r="F30" s="317"/>
    </row>
    <row r="31" spans="2:6" ht="20.100000000000001" customHeight="1">
      <c r="B31" s="315" t="s">
        <v>395</v>
      </c>
      <c r="C31" s="316"/>
      <c r="D31" s="290"/>
      <c r="E31" s="290"/>
      <c r="F31" s="317"/>
    </row>
    <row r="32" spans="2:6" ht="20.100000000000001" customHeight="1">
      <c r="B32" s="315" t="s">
        <v>396</v>
      </c>
      <c r="C32" s="279"/>
      <c r="D32" s="290"/>
      <c r="E32" s="290"/>
      <c r="F32" s="317"/>
    </row>
    <row r="33" spans="2:6" ht="20.100000000000001" customHeight="1" thickBot="1">
      <c r="B33" s="275" t="s">
        <v>383</v>
      </c>
      <c r="C33" s="301"/>
      <c r="D33" s="298"/>
      <c r="E33" s="298"/>
      <c r="F33" s="276"/>
    </row>
    <row r="34" spans="2:6" ht="14.25" thickBot="1"/>
    <row r="35" spans="2:6" ht="27">
      <c r="B35" s="328" t="s">
        <v>377</v>
      </c>
      <c r="C35" s="319"/>
      <c r="D35" s="320" t="s">
        <v>415</v>
      </c>
      <c r="E35" s="321"/>
      <c r="F35" s="322"/>
    </row>
    <row r="36" spans="2:6" ht="20.100000000000001" customHeight="1" thickBot="1">
      <c r="B36" s="369" t="s">
        <v>384</v>
      </c>
      <c r="C36" s="311"/>
      <c r="D36" s="307" t="s">
        <v>363</v>
      </c>
      <c r="E36" s="323"/>
      <c r="F36" s="324"/>
    </row>
    <row r="37" spans="2:6" ht="20.100000000000001" customHeight="1">
      <c r="B37" s="369"/>
      <c r="C37" s="367" t="s">
        <v>385</v>
      </c>
      <c r="D37" s="291" t="s">
        <v>355</v>
      </c>
      <c r="E37" s="292" t="s">
        <v>359</v>
      </c>
      <c r="F37" s="324"/>
    </row>
    <row r="38" spans="2:6" ht="20.100000000000001" customHeight="1">
      <c r="B38" s="369"/>
      <c r="C38" s="367"/>
      <c r="D38" s="293" t="s">
        <v>356</v>
      </c>
      <c r="E38" s="294" t="s">
        <v>360</v>
      </c>
      <c r="F38" s="324"/>
    </row>
    <row r="39" spans="2:6" ht="20.100000000000001" customHeight="1">
      <c r="B39" s="369"/>
      <c r="C39" s="367"/>
      <c r="D39" s="293" t="s">
        <v>357</v>
      </c>
      <c r="E39" s="294" t="s">
        <v>361</v>
      </c>
      <c r="F39" s="324"/>
    </row>
    <row r="40" spans="2:6" ht="20.100000000000001" customHeight="1" thickBot="1">
      <c r="B40" s="369"/>
      <c r="C40" s="368"/>
      <c r="D40" s="295" t="s">
        <v>358</v>
      </c>
      <c r="E40" s="296" t="s">
        <v>362</v>
      </c>
      <c r="F40" s="324"/>
    </row>
    <row r="41" spans="2:6" ht="20.100000000000001" customHeight="1">
      <c r="B41" s="350" t="s">
        <v>420</v>
      </c>
      <c r="C41" s="338"/>
      <c r="D41" s="345" t="s">
        <v>417</v>
      </c>
      <c r="E41" s="346"/>
      <c r="F41" s="324"/>
    </row>
    <row r="42" spans="2:6" ht="20.100000000000001" customHeight="1">
      <c r="B42" s="329" t="s">
        <v>391</v>
      </c>
      <c r="C42" s="338"/>
      <c r="D42" s="343" t="s">
        <v>418</v>
      </c>
      <c r="E42" s="344"/>
      <c r="F42" s="324"/>
    </row>
    <row r="43" spans="2:6" ht="20.100000000000001" customHeight="1">
      <c r="B43" s="330" t="s">
        <v>389</v>
      </c>
      <c r="C43" s="326"/>
      <c r="D43" s="341"/>
      <c r="E43" s="287"/>
      <c r="F43" s="324"/>
    </row>
    <row r="44" spans="2:6" ht="20.100000000000001" customHeight="1">
      <c r="B44" s="330" t="s">
        <v>425</v>
      </c>
      <c r="C44" s="326"/>
      <c r="D44" s="287"/>
      <c r="E44" s="287"/>
      <c r="F44" s="324"/>
    </row>
    <row r="45" spans="2:6" ht="20.100000000000001" customHeight="1">
      <c r="B45" s="330" t="s">
        <v>386</v>
      </c>
      <c r="C45" s="327"/>
      <c r="D45" s="287"/>
      <c r="E45" s="287"/>
      <c r="F45" s="324"/>
    </row>
    <row r="46" spans="2:6" ht="20.100000000000001" customHeight="1">
      <c r="B46" s="330" t="s">
        <v>426</v>
      </c>
      <c r="C46" s="327"/>
      <c r="D46" s="287"/>
      <c r="E46" s="287"/>
      <c r="F46" s="324"/>
    </row>
    <row r="47" spans="2:6" ht="20.100000000000001" customHeight="1">
      <c r="B47" s="330" t="s">
        <v>387</v>
      </c>
      <c r="C47" s="327"/>
      <c r="D47" s="287" t="s">
        <v>371</v>
      </c>
      <c r="E47" s="287"/>
      <c r="F47" s="324"/>
    </row>
    <row r="48" spans="2:6" ht="20.100000000000001" customHeight="1">
      <c r="B48" s="353" t="s">
        <v>427</v>
      </c>
      <c r="C48" s="354"/>
      <c r="D48" s="290"/>
      <c r="E48" s="290"/>
      <c r="F48" s="324"/>
    </row>
    <row r="49" spans="2:6" ht="20.100000000000001" customHeight="1" thickBot="1">
      <c r="B49" s="331" t="s">
        <v>388</v>
      </c>
      <c r="C49" s="276"/>
      <c r="D49" s="298"/>
      <c r="E49" s="298"/>
      <c r="F49" s="325"/>
    </row>
    <row r="50" spans="2:6" ht="20.100000000000001" customHeight="1" thickBot="1">
      <c r="B50" s="130"/>
    </row>
    <row r="51" spans="2:6" ht="20.100000000000001" customHeight="1">
      <c r="B51" s="332" t="s">
        <v>397</v>
      </c>
      <c r="C51" s="277"/>
      <c r="D51" s="372"/>
      <c r="E51" s="373"/>
      <c r="F51" s="322"/>
    </row>
    <row r="52" spans="2:6" ht="20.100000000000001" customHeight="1">
      <c r="B52" s="333" t="s">
        <v>399</v>
      </c>
      <c r="C52" s="283"/>
      <c r="D52" s="362"/>
      <c r="E52" s="363"/>
      <c r="F52" s="324"/>
    </row>
    <row r="53" spans="2:6" ht="20.100000000000001" customHeight="1">
      <c r="B53" s="333" t="s">
        <v>398</v>
      </c>
      <c r="C53" s="339"/>
      <c r="D53" s="362"/>
      <c r="E53" s="363"/>
      <c r="F53" s="324"/>
    </row>
    <row r="54" spans="2:6" ht="20.100000000000001" customHeight="1">
      <c r="B54" s="333" t="s">
        <v>400</v>
      </c>
      <c r="C54" s="334">
        <v>0</v>
      </c>
      <c r="D54" s="362"/>
      <c r="E54" s="363"/>
      <c r="F54" s="324"/>
    </row>
    <row r="55" spans="2:6" ht="20.100000000000001" customHeight="1">
      <c r="B55" s="333" t="s">
        <v>401</v>
      </c>
      <c r="C55" s="334">
        <v>0</v>
      </c>
      <c r="D55" s="362"/>
      <c r="E55" s="363"/>
      <c r="F55" s="324"/>
    </row>
    <row r="56" spans="2:6" ht="20.100000000000001" customHeight="1">
      <c r="B56" s="333" t="s">
        <v>402</v>
      </c>
      <c r="C56" s="334">
        <v>0</v>
      </c>
      <c r="D56" s="362"/>
      <c r="E56" s="363"/>
      <c r="F56" s="324"/>
    </row>
    <row r="57" spans="2:6" ht="20.100000000000001" customHeight="1">
      <c r="B57" s="333" t="s">
        <v>403</v>
      </c>
      <c r="C57" s="282"/>
      <c r="D57" s="362"/>
      <c r="E57" s="363"/>
      <c r="F57" s="324"/>
    </row>
    <row r="58" spans="2:6" ht="20.100000000000001" customHeight="1">
      <c r="B58" s="333" t="s">
        <v>404</v>
      </c>
      <c r="C58" s="282"/>
      <c r="D58" s="362"/>
      <c r="E58" s="363"/>
      <c r="F58" s="324"/>
    </row>
    <row r="59" spans="2:6" ht="20.100000000000001" customHeight="1">
      <c r="B59" s="333" t="s">
        <v>405</v>
      </c>
      <c r="C59" s="335"/>
      <c r="D59" s="362"/>
      <c r="E59" s="363"/>
      <c r="F59" s="324"/>
    </row>
    <row r="60" spans="2:6" ht="20.100000000000001" customHeight="1">
      <c r="B60" s="333" t="s">
        <v>406</v>
      </c>
      <c r="C60" s="316"/>
      <c r="D60" s="362"/>
      <c r="E60" s="363"/>
      <c r="F60" s="324"/>
    </row>
    <row r="61" spans="2:6" ht="20.100000000000001" customHeight="1">
      <c r="B61" s="333" t="s">
        <v>407</v>
      </c>
      <c r="C61" s="279"/>
      <c r="D61" s="362"/>
      <c r="E61" s="363"/>
      <c r="F61" s="324"/>
    </row>
    <row r="62" spans="2:6" ht="20.100000000000001" customHeight="1">
      <c r="B62" s="333" t="s">
        <v>410</v>
      </c>
      <c r="C62" s="282"/>
      <c r="D62" s="362"/>
      <c r="E62" s="363"/>
      <c r="F62" s="324"/>
    </row>
    <row r="63" spans="2:6" ht="20.100000000000001" customHeight="1">
      <c r="B63" s="333" t="s">
        <v>411</v>
      </c>
      <c r="C63" s="282"/>
      <c r="D63" s="362"/>
      <c r="E63" s="363"/>
      <c r="F63" s="324"/>
    </row>
    <row r="64" spans="2:6" ht="20.100000000000001" customHeight="1">
      <c r="B64" s="333" t="s">
        <v>412</v>
      </c>
      <c r="C64" s="335"/>
      <c r="D64" s="362"/>
      <c r="E64" s="363"/>
      <c r="F64" s="324"/>
    </row>
    <row r="65" spans="2:6" ht="20.100000000000001" customHeight="1">
      <c r="B65" s="333" t="s">
        <v>413</v>
      </c>
      <c r="C65" s="316"/>
      <c r="D65" s="362"/>
      <c r="E65" s="363"/>
      <c r="F65" s="324"/>
    </row>
    <row r="66" spans="2:6" ht="20.100000000000001" customHeight="1">
      <c r="B66" s="333" t="s">
        <v>414</v>
      </c>
      <c r="C66" s="279"/>
      <c r="D66" s="362"/>
      <c r="E66" s="363"/>
      <c r="F66" s="324"/>
    </row>
    <row r="67" spans="2:6" ht="20.100000000000001" customHeight="1" thickBot="1">
      <c r="B67" s="336" t="s">
        <v>408</v>
      </c>
      <c r="C67" s="337"/>
      <c r="D67" s="370" t="s">
        <v>409</v>
      </c>
      <c r="E67" s="371"/>
      <c r="F67" s="325"/>
    </row>
    <row r="68" spans="2:6" ht="20.100000000000001" customHeight="1"/>
    <row r="69" spans="2:6" ht="20.100000000000001" customHeight="1"/>
    <row r="70" spans="2:6" ht="20.100000000000001" customHeight="1"/>
    <row r="71" spans="2:6" ht="20.100000000000001" customHeight="1"/>
    <row r="72" spans="2:6" ht="20.100000000000001" customHeight="1"/>
    <row r="73" spans="2:6" ht="20.100000000000001" customHeight="1"/>
    <row r="74" spans="2:6" ht="20.100000000000001" customHeight="1"/>
    <row r="75" spans="2:6" ht="20.100000000000001" customHeight="1"/>
    <row r="76" spans="2:6" ht="20.100000000000001" customHeight="1"/>
    <row r="77" spans="2:6" ht="20.100000000000001" customHeight="1"/>
    <row r="78" spans="2:6" ht="20.100000000000001" customHeight="1"/>
    <row r="79" spans="2:6" ht="20.100000000000001" customHeight="1"/>
    <row r="80" spans="2:6" ht="20.100000000000001" customHeight="1"/>
    <row r="81" ht="20.100000000000001" customHeight="1"/>
    <row r="82" ht="20.100000000000001" customHeight="1"/>
    <row r="83" ht="20.100000000000001" customHeight="1"/>
  </sheetData>
  <mergeCells count="21">
    <mergeCell ref="B11:B15"/>
    <mergeCell ref="C12:C15"/>
    <mergeCell ref="C37:C40"/>
    <mergeCell ref="B36:B40"/>
    <mergeCell ref="D67:E67"/>
    <mergeCell ref="D66:E66"/>
    <mergeCell ref="D65:E65"/>
    <mergeCell ref="D64:E64"/>
    <mergeCell ref="D63:E63"/>
    <mergeCell ref="D62:E62"/>
    <mergeCell ref="D61:E61"/>
    <mergeCell ref="D60:E60"/>
    <mergeCell ref="D59:E59"/>
    <mergeCell ref="D58:E58"/>
    <mergeCell ref="D52:E52"/>
    <mergeCell ref="D51:E51"/>
    <mergeCell ref="D57:E57"/>
    <mergeCell ref="D56:E56"/>
    <mergeCell ref="D55:E55"/>
    <mergeCell ref="D54:E54"/>
    <mergeCell ref="D53:E53"/>
  </mergeCells>
  <phoneticPr fontId="3"/>
  <dataValidations count="2">
    <dataValidation type="list" allowBlank="1" showInputMessage="1" showErrorMessage="1" sqref="C9" xr:uid="{4AEBA029-7E79-4B0B-BB19-102482EBF868}">
      <formula1>"○,×"</formula1>
    </dataValidation>
    <dataValidation type="list" allowBlank="1" showInputMessage="1" showErrorMessage="1" sqref="C11 C36" xr:uid="{1F326546-2FAF-4EA7-BD23-029369092BCB}">
      <formula1>"1,2"</formula1>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C000"/>
  </sheetPr>
  <dimension ref="A1:AG55"/>
  <sheetViews>
    <sheetView zoomScaleNormal="100" workbookViewId="0">
      <selection activeCell="T16" sqref="T16:AF16"/>
    </sheetView>
  </sheetViews>
  <sheetFormatPr defaultColWidth="9" defaultRowHeight="30" customHeight="1"/>
  <cols>
    <col min="1" max="22" width="2.625" style="40" customWidth="1"/>
    <col min="23" max="23" width="2.875" style="40" customWidth="1"/>
    <col min="24" max="32" width="2.625" style="40" customWidth="1"/>
    <col min="33" max="16384" width="9" style="40"/>
  </cols>
  <sheetData>
    <row r="1" spans="1:32" ht="18" customHeight="1">
      <c r="B1" s="537" t="s">
        <v>112</v>
      </c>
      <c r="C1" s="537"/>
      <c r="D1" s="537"/>
      <c r="E1" s="537"/>
      <c r="F1" s="537"/>
      <c r="G1" s="537"/>
      <c r="H1" s="537"/>
      <c r="I1" s="537"/>
      <c r="J1" s="537"/>
      <c r="K1" s="537"/>
      <c r="L1" s="537"/>
      <c r="M1" s="537"/>
      <c r="N1" s="537"/>
      <c r="O1" s="537"/>
      <c r="P1" s="537"/>
      <c r="Q1" s="537"/>
      <c r="R1" s="388"/>
      <c r="S1" s="388"/>
      <c r="T1" s="388"/>
      <c r="U1" s="388"/>
      <c r="V1" s="388"/>
      <c r="W1" s="388"/>
      <c r="X1" s="388"/>
      <c r="Y1" s="388"/>
      <c r="Z1" s="388"/>
      <c r="AA1" s="388"/>
      <c r="AB1" s="388"/>
      <c r="AC1" s="388"/>
      <c r="AD1" s="388"/>
      <c r="AE1" s="388"/>
      <c r="AF1" s="19"/>
    </row>
    <row r="2" spans="1:32" ht="18" customHeight="1">
      <c r="B2" s="41"/>
      <c r="C2" s="41"/>
      <c r="D2" s="41"/>
      <c r="E2" s="41"/>
      <c r="F2" s="41"/>
      <c r="G2" s="41"/>
      <c r="H2" s="41"/>
      <c r="I2" s="41"/>
      <c r="J2" s="41"/>
      <c r="K2" s="41"/>
      <c r="L2" s="41"/>
      <c r="M2" s="41"/>
      <c r="N2" s="41"/>
      <c r="O2" s="41"/>
      <c r="P2" s="41"/>
      <c r="Q2" s="41"/>
      <c r="AF2" s="19"/>
    </row>
    <row r="3" spans="1:32" ht="18" customHeight="1">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row>
    <row r="4" spans="1:32" ht="18" customHeight="1">
      <c r="B4" s="19"/>
      <c r="C4" s="19"/>
      <c r="D4" s="19"/>
      <c r="E4" s="19"/>
      <c r="F4" s="19"/>
      <c r="G4" s="19"/>
      <c r="H4" s="19"/>
      <c r="I4" s="19"/>
      <c r="J4" s="28"/>
      <c r="K4" s="28"/>
      <c r="L4" s="20"/>
      <c r="M4" s="20"/>
      <c r="N4" s="20"/>
      <c r="O4" s="20"/>
      <c r="P4" s="20"/>
      <c r="Q4" s="20"/>
      <c r="R4" s="19"/>
      <c r="S4" s="19"/>
      <c r="T4" s="19"/>
      <c r="U4" s="19"/>
      <c r="V4" s="428" t="str">
        <f>IF(計画工程表!F23="","",計画工程表!F23)</f>
        <v>令和</v>
      </c>
      <c r="W4" s="428"/>
      <c r="X4" s="430" t="str">
        <f>IF(計画工程表!H23="","",計画工程表!H23)</f>
        <v/>
      </c>
      <c r="Y4" s="430"/>
      <c r="Z4" s="20" t="s">
        <v>9</v>
      </c>
      <c r="AA4" s="427" t="str">
        <f>IF(計画工程表!J23="","",計画工程表!J23)</f>
        <v/>
      </c>
      <c r="AB4" s="427"/>
      <c r="AC4" s="20" t="s">
        <v>10</v>
      </c>
      <c r="AD4" s="429" t="str">
        <f>IF(計画工程表!L23="","",計画工程表!L23)</f>
        <v/>
      </c>
      <c r="AE4" s="429"/>
      <c r="AF4" s="20" t="s">
        <v>11</v>
      </c>
    </row>
    <row r="5" spans="1:32" ht="18" customHeight="1">
      <c r="B5" s="19"/>
      <c r="C5" s="19"/>
      <c r="D5" s="19"/>
      <c r="E5" s="19"/>
      <c r="F5" s="19"/>
      <c r="G5" s="19"/>
      <c r="H5" s="19"/>
      <c r="I5" s="19"/>
      <c r="J5" s="28"/>
      <c r="K5" s="28"/>
      <c r="L5" s="20"/>
      <c r="M5" s="20"/>
      <c r="N5" s="20"/>
      <c r="O5" s="20"/>
      <c r="P5" s="20"/>
      <c r="Q5" s="20"/>
      <c r="R5" s="19"/>
      <c r="S5" s="19"/>
      <c r="T5" s="19"/>
      <c r="U5" s="19"/>
      <c r="W5" s="28"/>
      <c r="Z5" s="20"/>
      <c r="AA5" s="20"/>
      <c r="AC5" s="20"/>
      <c r="AE5" s="20"/>
      <c r="AF5" s="20"/>
    </row>
    <row r="6" spans="1:32" ht="18" customHeight="1">
      <c r="B6" s="19"/>
      <c r="C6" s="19"/>
      <c r="D6" s="19"/>
      <c r="E6" s="19"/>
      <c r="F6" s="19"/>
      <c r="G6" s="19"/>
      <c r="H6" s="19"/>
      <c r="I6" s="19"/>
      <c r="J6" s="19"/>
      <c r="K6" s="19"/>
      <c r="L6" s="19"/>
      <c r="M6" s="19"/>
      <c r="N6" s="19"/>
      <c r="O6" s="19"/>
      <c r="P6" s="19"/>
      <c r="Q6" s="19"/>
      <c r="R6" s="19"/>
      <c r="S6" s="19"/>
      <c r="T6" s="19"/>
      <c r="U6" s="19"/>
      <c r="V6" s="19"/>
      <c r="W6" s="19"/>
      <c r="X6" s="19"/>
      <c r="Y6" s="19"/>
      <c r="Z6" s="19"/>
      <c r="AA6" s="19"/>
      <c r="AB6" s="19"/>
      <c r="AC6" s="19"/>
      <c r="AD6" s="19"/>
      <c r="AE6" s="19"/>
      <c r="AF6" s="19"/>
    </row>
    <row r="7" spans="1:32" ht="18" customHeight="1">
      <c r="A7" s="411" t="str">
        <f>"西都市長　"&amp;入力シート!C1&amp;"　様"</f>
        <v>西都市長　押川　修一郎　様</v>
      </c>
      <c r="B7" s="411"/>
      <c r="C7" s="411"/>
      <c r="D7" s="411"/>
      <c r="E7" s="411"/>
      <c r="F7" s="411"/>
      <c r="G7" s="411"/>
      <c r="H7" s="411"/>
      <c r="I7" s="411"/>
      <c r="J7" s="411"/>
      <c r="K7" s="411"/>
      <c r="L7" s="411"/>
      <c r="M7" s="19"/>
      <c r="N7" s="19"/>
      <c r="O7" s="19"/>
      <c r="P7" s="19"/>
      <c r="Q7" s="19"/>
      <c r="R7" s="19"/>
      <c r="S7" s="19"/>
      <c r="T7" s="19"/>
      <c r="U7" s="19"/>
      <c r="V7" s="19"/>
      <c r="W7" s="19"/>
      <c r="X7" s="19"/>
      <c r="Y7" s="19"/>
      <c r="Z7" s="19"/>
      <c r="AA7" s="19"/>
      <c r="AB7" s="19"/>
      <c r="AC7" s="19"/>
      <c r="AD7" s="19"/>
      <c r="AE7" s="19"/>
    </row>
    <row r="8" spans="1:32" ht="18" customHeight="1">
      <c r="B8" s="18"/>
      <c r="C8" s="18"/>
      <c r="D8" s="18"/>
      <c r="E8" s="18"/>
      <c r="F8" s="18"/>
      <c r="G8" s="18"/>
      <c r="H8" s="18"/>
      <c r="I8" s="18"/>
      <c r="J8" s="19"/>
      <c r="K8" s="19"/>
      <c r="L8" s="19"/>
      <c r="M8" s="19"/>
      <c r="N8" s="19"/>
      <c r="O8" s="19"/>
      <c r="P8" s="19"/>
      <c r="Q8" s="19"/>
      <c r="R8" s="19"/>
      <c r="S8" s="19"/>
      <c r="T8" s="19"/>
      <c r="U8" s="19"/>
      <c r="V8" s="19"/>
      <c r="W8" s="19"/>
      <c r="X8" s="19"/>
      <c r="Y8" s="19"/>
      <c r="Z8" s="19"/>
      <c r="AA8" s="19"/>
      <c r="AB8" s="19"/>
      <c r="AC8" s="19"/>
      <c r="AD8" s="19"/>
      <c r="AE8" s="19"/>
      <c r="AF8" s="19"/>
    </row>
    <row r="9" spans="1:32" ht="18" customHeight="1">
      <c r="B9" s="19"/>
      <c r="C9" s="19"/>
      <c r="D9" s="19"/>
      <c r="E9" s="19"/>
      <c r="F9" s="19"/>
      <c r="G9" s="19"/>
      <c r="H9" s="19"/>
      <c r="I9" s="19"/>
      <c r="J9" s="19"/>
      <c r="K9" s="19"/>
      <c r="L9" s="19"/>
      <c r="M9" s="19"/>
      <c r="N9" s="19"/>
      <c r="O9" s="19"/>
      <c r="P9" s="19"/>
      <c r="Q9" s="19"/>
      <c r="R9" s="19"/>
      <c r="S9" s="19"/>
      <c r="T9" s="19"/>
      <c r="U9" s="19"/>
      <c r="V9" s="19"/>
      <c r="W9" s="19"/>
      <c r="X9" s="19"/>
      <c r="Y9" s="19"/>
      <c r="Z9" s="19"/>
      <c r="AA9" s="19"/>
      <c r="AB9" s="19"/>
      <c r="AC9" s="19"/>
      <c r="AD9" s="19"/>
      <c r="AE9" s="19"/>
      <c r="AF9" s="19"/>
    </row>
    <row r="10" spans="1:32" ht="18" customHeight="1">
      <c r="B10" s="19"/>
      <c r="C10" s="19"/>
      <c r="D10" s="19"/>
      <c r="E10" s="19"/>
      <c r="F10" s="20"/>
      <c r="G10" s="20"/>
      <c r="H10" s="20"/>
      <c r="I10" s="19"/>
      <c r="J10" s="19"/>
      <c r="K10" s="19"/>
      <c r="L10" s="418" t="s">
        <v>8</v>
      </c>
      <c r="M10" s="418"/>
      <c r="N10" s="418"/>
      <c r="O10" s="418"/>
      <c r="P10" s="418"/>
      <c r="Q10" s="19"/>
      <c r="R10" s="20"/>
      <c r="S10" s="20"/>
      <c r="T10" s="19"/>
      <c r="U10" s="19"/>
      <c r="V10" s="19"/>
      <c r="W10" s="19"/>
      <c r="X10" s="19"/>
      <c r="Y10" s="19"/>
      <c r="Z10" s="19"/>
      <c r="AA10" s="19"/>
      <c r="AB10" s="19"/>
      <c r="AC10" s="19"/>
      <c r="AD10" s="19"/>
      <c r="AE10" s="19"/>
      <c r="AF10" s="19"/>
    </row>
    <row r="11" spans="1:32" ht="18" customHeight="1">
      <c r="B11" s="19"/>
      <c r="C11" s="19"/>
      <c r="D11" s="19"/>
      <c r="E11" s="19"/>
      <c r="F11" s="20"/>
      <c r="G11" s="20"/>
      <c r="H11" s="20"/>
      <c r="I11" s="19"/>
      <c r="J11" s="19"/>
      <c r="K11" s="19"/>
      <c r="L11" s="20"/>
      <c r="M11" s="20"/>
      <c r="N11" s="20"/>
      <c r="O11" s="20"/>
      <c r="P11" s="20"/>
      <c r="Q11" s="19"/>
      <c r="R11" s="20"/>
      <c r="S11" s="20"/>
      <c r="T11" s="504" t="str">
        <f>IF(計画工程表!V22="","",計画工程表!V22)</f>
        <v/>
      </c>
      <c r="U11" s="504"/>
      <c r="V11" s="504"/>
      <c r="W11" s="504"/>
      <c r="X11" s="504"/>
      <c r="Y11" s="504"/>
      <c r="Z11" s="504"/>
      <c r="AA11" s="504"/>
      <c r="AB11" s="504"/>
      <c r="AC11" s="504"/>
      <c r="AD11" s="504"/>
      <c r="AE11" s="504"/>
      <c r="AF11" s="504"/>
    </row>
    <row r="12" spans="1:32" ht="18" customHeight="1">
      <c r="B12" s="19"/>
      <c r="C12" s="19"/>
      <c r="D12" s="19"/>
      <c r="E12" s="19"/>
      <c r="F12" s="19"/>
      <c r="G12" s="17"/>
      <c r="H12" s="17"/>
      <c r="I12" s="17"/>
      <c r="J12" s="18"/>
      <c r="K12" s="18"/>
      <c r="L12" s="18"/>
      <c r="M12" s="435" t="s">
        <v>2</v>
      </c>
      <c r="N12" s="435"/>
      <c r="O12" s="435"/>
      <c r="P12" s="445"/>
      <c r="Q12" s="445"/>
      <c r="R12" s="445"/>
      <c r="T12" s="504"/>
      <c r="U12" s="504"/>
      <c r="V12" s="504"/>
      <c r="W12" s="504"/>
      <c r="X12" s="504"/>
      <c r="Y12" s="504"/>
      <c r="Z12" s="504"/>
      <c r="AA12" s="504"/>
      <c r="AB12" s="504"/>
      <c r="AC12" s="504"/>
      <c r="AD12" s="504"/>
      <c r="AE12" s="504"/>
      <c r="AF12" s="504"/>
    </row>
    <row r="13" spans="1:32" ht="18" customHeight="1">
      <c r="B13" s="19"/>
      <c r="C13" s="19"/>
      <c r="D13" s="19"/>
      <c r="E13" s="19"/>
      <c r="F13" s="19"/>
      <c r="G13" s="17"/>
      <c r="H13" s="17"/>
      <c r="I13" s="17"/>
      <c r="J13" s="18"/>
      <c r="K13" s="18"/>
      <c r="L13" s="18"/>
      <c r="M13" s="17"/>
      <c r="N13" s="17"/>
      <c r="O13" s="17"/>
      <c r="P13" s="19"/>
      <c r="Q13" s="19"/>
      <c r="R13" s="19"/>
      <c r="S13" s="18"/>
      <c r="T13" s="102"/>
      <c r="U13" s="102"/>
      <c r="V13" s="102"/>
      <c r="W13" s="102"/>
      <c r="X13" s="102"/>
      <c r="Y13" s="102"/>
      <c r="Z13" s="102"/>
      <c r="AA13" s="102"/>
      <c r="AB13" s="102"/>
      <c r="AC13" s="102"/>
      <c r="AD13" s="102"/>
      <c r="AE13" s="102"/>
      <c r="AF13" s="102"/>
    </row>
    <row r="14" spans="1:32" ht="18" customHeight="1">
      <c r="B14" s="19"/>
      <c r="C14" s="19"/>
      <c r="D14" s="19"/>
      <c r="E14" s="19"/>
      <c r="F14" s="19"/>
      <c r="G14" s="17"/>
      <c r="H14" s="17"/>
      <c r="I14" s="17"/>
      <c r="J14" s="18"/>
      <c r="K14" s="18"/>
      <c r="L14" s="18"/>
      <c r="M14" s="435" t="s">
        <v>4</v>
      </c>
      <c r="N14" s="445"/>
      <c r="O14" s="445"/>
      <c r="P14" s="445"/>
      <c r="Q14" s="445"/>
      <c r="R14" s="445"/>
      <c r="T14" s="441" t="str">
        <f>IF(計画工程表!V24="","",計画工程表!V24)</f>
        <v/>
      </c>
      <c r="U14" s="441"/>
      <c r="V14" s="441"/>
      <c r="W14" s="441"/>
      <c r="X14" s="441"/>
      <c r="Y14" s="441"/>
      <c r="Z14" s="441"/>
      <c r="AA14" s="441"/>
      <c r="AB14" s="441"/>
      <c r="AC14" s="441"/>
      <c r="AD14" s="441"/>
      <c r="AE14" s="441"/>
      <c r="AF14" s="441"/>
    </row>
    <row r="15" spans="1:32" ht="18" customHeight="1">
      <c r="B15" s="19"/>
      <c r="C15" s="19"/>
      <c r="D15" s="19"/>
      <c r="E15" s="19"/>
      <c r="F15" s="19"/>
      <c r="G15" s="17"/>
      <c r="H15" s="17"/>
      <c r="I15" s="17"/>
      <c r="J15" s="18"/>
      <c r="K15" s="18"/>
      <c r="L15" s="18"/>
      <c r="M15" s="17"/>
      <c r="N15" s="19"/>
      <c r="O15" s="19"/>
      <c r="P15" s="19"/>
      <c r="Q15" s="19"/>
      <c r="R15" s="19"/>
      <c r="S15" s="19"/>
      <c r="T15" s="102"/>
      <c r="U15" s="102"/>
      <c r="V15" s="102"/>
      <c r="W15" s="102"/>
      <c r="X15" s="102"/>
      <c r="Y15" s="102"/>
      <c r="Z15" s="102"/>
      <c r="AA15" s="102"/>
      <c r="AB15" s="102"/>
      <c r="AC15" s="102"/>
      <c r="AD15" s="102"/>
      <c r="AE15" s="102"/>
      <c r="AF15" s="102"/>
    </row>
    <row r="16" spans="1:32" ht="18" customHeight="1">
      <c r="B16" s="19"/>
      <c r="C16" s="19"/>
      <c r="D16" s="19"/>
      <c r="E16" s="19"/>
      <c r="F16" s="19"/>
      <c r="G16" s="17"/>
      <c r="H16" s="17"/>
      <c r="I16" s="17"/>
      <c r="J16" s="18"/>
      <c r="K16" s="18"/>
      <c r="L16" s="18"/>
      <c r="M16" s="435" t="s">
        <v>0</v>
      </c>
      <c r="N16" s="435"/>
      <c r="O16" s="435"/>
      <c r="P16" s="445"/>
      <c r="Q16" s="445"/>
      <c r="R16" s="445"/>
      <c r="T16" s="441" t="str">
        <f>IF(計画工程表!V25="","",計画工程表!V25)</f>
        <v>　　印</v>
      </c>
      <c r="U16" s="441"/>
      <c r="V16" s="441"/>
      <c r="W16" s="441"/>
      <c r="X16" s="441"/>
      <c r="Y16" s="441"/>
      <c r="Z16" s="441"/>
      <c r="AA16" s="441"/>
      <c r="AB16" s="441"/>
      <c r="AC16" s="441"/>
      <c r="AD16" s="441"/>
      <c r="AE16" s="441"/>
      <c r="AF16" s="441"/>
    </row>
    <row r="17" spans="2:33" ht="18" customHeight="1">
      <c r="B17" s="19"/>
      <c r="C17" s="19"/>
      <c r="D17" s="19"/>
      <c r="E17" s="19"/>
      <c r="F17" s="19"/>
      <c r="G17" s="17"/>
      <c r="H17" s="17"/>
      <c r="I17" s="17"/>
      <c r="J17" s="89"/>
      <c r="K17" s="89"/>
      <c r="L17" s="89"/>
      <c r="M17" s="89"/>
      <c r="N17" s="89"/>
      <c r="O17" s="89"/>
      <c r="P17" s="89"/>
      <c r="Q17" s="31"/>
      <c r="R17" s="19"/>
      <c r="S17" s="19"/>
      <c r="T17" s="19"/>
      <c r="U17" s="19"/>
      <c r="V17" s="19"/>
      <c r="W17" s="19"/>
      <c r="X17" s="19"/>
      <c r="Y17" s="19"/>
      <c r="Z17" s="19"/>
      <c r="AA17" s="19"/>
      <c r="AB17" s="19"/>
      <c r="AC17" s="19"/>
      <c r="AD17" s="19"/>
      <c r="AE17" s="19"/>
      <c r="AF17" s="19"/>
    </row>
    <row r="18" spans="2:33" ht="18" customHeight="1">
      <c r="B18" s="19"/>
      <c r="C18" s="19"/>
      <c r="D18" s="19"/>
      <c r="E18" s="19"/>
      <c r="F18" s="19"/>
      <c r="G18" s="17"/>
      <c r="H18" s="17"/>
      <c r="I18" s="17"/>
      <c r="J18" s="89"/>
      <c r="K18" s="89"/>
      <c r="L18" s="89"/>
      <c r="M18" s="89"/>
      <c r="N18" s="89"/>
      <c r="O18" s="89"/>
      <c r="P18" s="89"/>
      <c r="Q18" s="31"/>
      <c r="R18" s="19"/>
      <c r="S18" s="19"/>
      <c r="T18" s="19"/>
      <c r="U18" s="19"/>
      <c r="V18" s="19"/>
      <c r="W18" s="19"/>
      <c r="X18" s="19"/>
      <c r="Y18" s="19"/>
      <c r="Z18" s="19"/>
      <c r="AA18" s="19"/>
      <c r="AB18" s="19"/>
      <c r="AC18" s="19"/>
      <c r="AD18" s="19"/>
      <c r="AE18" s="19"/>
      <c r="AF18" s="19"/>
    </row>
    <row r="19" spans="2:33" ht="18" customHeight="1">
      <c r="B19" s="19"/>
      <c r="C19" s="19"/>
      <c r="D19" s="19"/>
      <c r="E19" s="19"/>
      <c r="F19" s="19"/>
      <c r="G19" s="17"/>
      <c r="H19" s="17"/>
      <c r="I19" s="17"/>
      <c r="J19" s="89"/>
      <c r="K19" s="89"/>
      <c r="L19" s="89"/>
      <c r="M19" s="89"/>
      <c r="N19" s="89"/>
      <c r="O19" s="89"/>
      <c r="P19" s="89"/>
      <c r="Q19" s="31"/>
      <c r="R19" s="19"/>
      <c r="S19" s="19"/>
      <c r="T19" s="19"/>
      <c r="U19" s="19"/>
      <c r="V19" s="19"/>
      <c r="W19" s="19"/>
      <c r="X19" s="19"/>
      <c r="Y19" s="19"/>
      <c r="Z19" s="19"/>
      <c r="AA19" s="19"/>
      <c r="AB19" s="19"/>
      <c r="AC19" s="19"/>
      <c r="AD19" s="19"/>
      <c r="AE19" s="19"/>
      <c r="AF19" s="19"/>
    </row>
    <row r="20" spans="2:33" ht="18" customHeight="1">
      <c r="B20" s="446" t="s">
        <v>27</v>
      </c>
      <c r="C20" s="445"/>
      <c r="D20" s="445"/>
      <c r="E20" s="445"/>
      <c r="F20" s="445"/>
      <c r="G20" s="445"/>
      <c r="H20" s="445"/>
      <c r="I20" s="445"/>
      <c r="J20" s="445"/>
      <c r="K20" s="445"/>
      <c r="L20" s="445"/>
      <c r="M20" s="445"/>
      <c r="N20" s="445"/>
      <c r="O20" s="445"/>
      <c r="P20" s="445"/>
      <c r="Q20" s="445"/>
      <c r="R20" s="445"/>
      <c r="S20" s="445"/>
      <c r="T20" s="445"/>
      <c r="U20" s="445"/>
      <c r="V20" s="445"/>
      <c r="W20" s="445"/>
      <c r="X20" s="445"/>
      <c r="Y20" s="445"/>
      <c r="Z20" s="445"/>
      <c r="AA20" s="445"/>
      <c r="AB20" s="445"/>
      <c r="AC20" s="445"/>
      <c r="AD20" s="445"/>
      <c r="AE20" s="445"/>
      <c r="AF20" s="19"/>
    </row>
    <row r="21" spans="2:33" ht="18" customHeight="1">
      <c r="B21" s="446" t="s">
        <v>311</v>
      </c>
      <c r="C21" s="445"/>
      <c r="D21" s="445"/>
      <c r="E21" s="445"/>
      <c r="F21" s="445"/>
      <c r="G21" s="445"/>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19"/>
    </row>
    <row r="22" spans="2:33" ht="18" customHeight="1">
      <c r="B22" s="19" t="s">
        <v>312</v>
      </c>
      <c r="C22" s="19"/>
      <c r="D22" s="19"/>
      <c r="E22" s="19"/>
      <c r="F22" s="19"/>
      <c r="G22" s="19"/>
      <c r="H22" s="19"/>
      <c r="I22" s="19"/>
      <c r="J22" s="19"/>
      <c r="K22" s="19"/>
      <c r="L22" s="19"/>
      <c r="M22" s="19"/>
      <c r="N22" s="19"/>
      <c r="O22" s="19"/>
      <c r="P22" s="19"/>
      <c r="Q22" s="19"/>
      <c r="R22" s="19"/>
      <c r="S22" s="19"/>
      <c r="T22" s="19"/>
      <c r="U22" s="19"/>
      <c r="V22" s="19"/>
      <c r="W22" s="19"/>
      <c r="X22" s="19"/>
      <c r="Y22" s="19"/>
      <c r="Z22" s="19"/>
      <c r="AA22" s="19"/>
      <c r="AB22" s="19"/>
      <c r="AC22" s="19"/>
      <c r="AD22" s="19"/>
      <c r="AE22" s="19"/>
      <c r="AF22" s="19"/>
    </row>
    <row r="23" spans="2:33" ht="18" customHeight="1">
      <c r="B23" s="19"/>
      <c r="C23" s="19"/>
      <c r="D23" s="19"/>
      <c r="E23" s="19"/>
      <c r="F23" s="19"/>
      <c r="G23" s="19"/>
      <c r="H23" s="19"/>
      <c r="I23" s="19"/>
      <c r="J23" s="19"/>
      <c r="K23" s="19"/>
      <c r="L23" s="19"/>
      <c r="M23" s="19"/>
      <c r="N23" s="19"/>
      <c r="O23" s="19"/>
      <c r="P23" s="19"/>
      <c r="Q23" s="19"/>
      <c r="R23" s="19"/>
      <c r="S23" s="19"/>
      <c r="T23" s="19"/>
      <c r="U23" s="19"/>
      <c r="V23" s="19"/>
      <c r="W23" s="19"/>
      <c r="X23" s="19"/>
      <c r="Y23" s="19"/>
      <c r="Z23" s="19"/>
      <c r="AA23" s="19"/>
      <c r="AB23" s="19"/>
      <c r="AC23" s="19"/>
      <c r="AD23" s="19"/>
      <c r="AE23" s="19"/>
      <c r="AF23" s="19"/>
    </row>
    <row r="24" spans="2:33" ht="18" customHeight="1">
      <c r="B24" s="19"/>
      <c r="C24" s="19"/>
      <c r="D24" s="19"/>
      <c r="E24" s="19"/>
      <c r="F24" s="19"/>
      <c r="G24" s="19"/>
      <c r="H24" s="19"/>
      <c r="I24" s="19"/>
      <c r="J24" s="19"/>
      <c r="K24" s="19"/>
      <c r="L24" s="19"/>
      <c r="M24" s="19"/>
      <c r="N24" s="19"/>
      <c r="O24" s="19"/>
      <c r="P24" s="19"/>
      <c r="Q24" s="19"/>
      <c r="R24" s="19"/>
      <c r="S24" s="19"/>
      <c r="T24" s="19"/>
      <c r="U24" s="19"/>
      <c r="V24" s="19"/>
      <c r="W24" s="19"/>
      <c r="X24" s="19"/>
      <c r="Y24" s="19"/>
      <c r="Z24" s="19"/>
      <c r="AA24" s="19"/>
      <c r="AB24" s="19"/>
      <c r="AC24" s="19"/>
      <c r="AD24" s="19"/>
      <c r="AE24" s="19"/>
      <c r="AF24" s="19"/>
    </row>
    <row r="25" spans="2:33" ht="18" customHeight="1">
      <c r="B25" s="418" t="s">
        <v>24</v>
      </c>
      <c r="C25" s="445"/>
      <c r="D25" s="445"/>
      <c r="E25" s="445"/>
      <c r="F25" s="445"/>
      <c r="G25" s="445"/>
      <c r="H25" s="445"/>
      <c r="I25" s="445"/>
      <c r="J25" s="445"/>
      <c r="K25" s="445"/>
      <c r="L25" s="445"/>
      <c r="M25" s="445"/>
      <c r="N25" s="445"/>
      <c r="O25" s="445"/>
      <c r="P25" s="445"/>
      <c r="Q25" s="445"/>
      <c r="R25" s="445"/>
      <c r="S25" s="445"/>
      <c r="T25" s="445"/>
      <c r="U25" s="445"/>
      <c r="V25" s="445"/>
      <c r="W25" s="445"/>
      <c r="X25" s="445"/>
      <c r="Y25" s="445"/>
      <c r="Z25" s="445"/>
      <c r="AA25" s="445"/>
      <c r="AB25" s="445"/>
      <c r="AC25" s="445"/>
      <c r="AD25" s="445"/>
      <c r="AE25" s="445"/>
      <c r="AF25" s="19"/>
    </row>
    <row r="26" spans="2:33" ht="18" customHeight="1">
      <c r="B26" s="20"/>
      <c r="C26" s="19"/>
      <c r="D26" s="19"/>
      <c r="E26" s="19"/>
      <c r="F26" s="19"/>
      <c r="G26" s="19"/>
      <c r="H26" s="19"/>
      <c r="I26" s="19"/>
      <c r="J26" s="19"/>
      <c r="K26" s="19"/>
      <c r="L26" s="19"/>
      <c r="M26" s="19"/>
      <c r="N26" s="19"/>
      <c r="O26" s="19"/>
      <c r="P26" s="19"/>
      <c r="Q26" s="19"/>
      <c r="R26" s="19"/>
      <c r="S26" s="19"/>
      <c r="T26" s="19"/>
      <c r="U26" s="19"/>
      <c r="V26" s="19"/>
      <c r="W26" s="19"/>
      <c r="X26" s="19"/>
      <c r="Y26" s="19"/>
      <c r="Z26" s="19"/>
      <c r="AA26" s="19"/>
      <c r="AB26" s="19"/>
      <c r="AC26" s="19"/>
      <c r="AD26" s="19"/>
      <c r="AE26" s="19"/>
      <c r="AF26" s="19"/>
    </row>
    <row r="27" spans="2:33" ht="18" customHeight="1">
      <c r="B27" s="19"/>
      <c r="C27" s="19"/>
      <c r="D27" s="19"/>
      <c r="E27" s="19"/>
      <c r="F27" s="19"/>
      <c r="G27" s="19"/>
      <c r="H27" s="19"/>
      <c r="I27" s="19"/>
      <c r="J27" s="19"/>
      <c r="K27" s="19"/>
      <c r="L27" s="19"/>
      <c r="M27" s="19"/>
      <c r="N27" s="19"/>
      <c r="O27" s="19"/>
      <c r="P27" s="19"/>
      <c r="Q27" s="19"/>
      <c r="R27" s="19"/>
      <c r="S27" s="19"/>
      <c r="T27" s="19"/>
      <c r="U27" s="19"/>
      <c r="V27" s="19"/>
      <c r="W27" s="19"/>
      <c r="X27" s="19"/>
      <c r="Y27" s="19"/>
      <c r="Z27" s="19"/>
      <c r="AA27" s="19"/>
      <c r="AB27" s="19"/>
      <c r="AC27" s="19"/>
      <c r="AD27" s="19"/>
      <c r="AE27" s="19"/>
      <c r="AF27" s="19"/>
    </row>
    <row r="28" spans="2:33" ht="18" customHeight="1">
      <c r="B28" s="19"/>
      <c r="C28" s="19"/>
      <c r="D28" s="19"/>
      <c r="E28" s="19"/>
      <c r="F28" s="19"/>
      <c r="G28" s="19"/>
      <c r="H28" s="19"/>
      <c r="I28" s="19"/>
      <c r="J28" s="19"/>
      <c r="K28" s="19"/>
      <c r="L28" s="19"/>
      <c r="M28" s="20" t="s">
        <v>5</v>
      </c>
      <c r="O28" s="428" t="s">
        <v>339</v>
      </c>
      <c r="P28" s="428"/>
      <c r="Q28" s="392" t="str">
        <f>IF(入力シート!C26="","",入力シート!C26)</f>
        <v/>
      </c>
      <c r="R28" s="392"/>
      <c r="S28" s="20" t="s">
        <v>9</v>
      </c>
      <c r="T28" s="385" t="str">
        <f>IF(入力シート!C26="","",入力シート!C26)</f>
        <v/>
      </c>
      <c r="U28" s="385"/>
      <c r="V28" s="20" t="s">
        <v>10</v>
      </c>
      <c r="W28" s="386" t="str">
        <f>IF(入力シート!C26="","",入力シート!C26)</f>
        <v/>
      </c>
      <c r="X28" s="386"/>
      <c r="Y28" s="20" t="s">
        <v>11</v>
      </c>
      <c r="AA28" s="19"/>
      <c r="AB28" s="19"/>
      <c r="AC28" s="19"/>
      <c r="AD28" s="19"/>
      <c r="AE28" s="19"/>
      <c r="AF28" s="19"/>
      <c r="AG28" s="19"/>
    </row>
    <row r="29" spans="2:33" ht="18" customHeight="1">
      <c r="B29" s="19"/>
      <c r="C29" s="19"/>
      <c r="D29" s="19"/>
      <c r="E29" s="19"/>
      <c r="F29" s="19"/>
      <c r="G29" s="19"/>
      <c r="H29" s="19"/>
      <c r="I29" s="19"/>
      <c r="J29" s="19"/>
      <c r="K29" s="19"/>
      <c r="L29" s="19"/>
      <c r="M29" s="20"/>
      <c r="N29" s="28"/>
      <c r="O29" s="28"/>
      <c r="P29" s="20"/>
      <c r="Q29" s="20"/>
      <c r="R29" s="20"/>
      <c r="S29" s="20"/>
      <c r="T29" s="20"/>
      <c r="U29" s="20"/>
      <c r="V29" s="19"/>
      <c r="W29" s="19"/>
      <c r="X29" s="19"/>
      <c r="Y29" s="19"/>
      <c r="Z29" s="19"/>
      <c r="AA29" s="19"/>
      <c r="AB29" s="19"/>
      <c r="AC29" s="19"/>
      <c r="AD29" s="19"/>
      <c r="AE29" s="19"/>
      <c r="AF29" s="19"/>
      <c r="AG29" s="19"/>
    </row>
    <row r="30" spans="2:33" ht="18" customHeight="1">
      <c r="B30" s="19"/>
      <c r="C30" s="19"/>
      <c r="D30" s="19"/>
      <c r="E30" s="19"/>
      <c r="F30" s="435" t="s">
        <v>25</v>
      </c>
      <c r="G30" s="435"/>
      <c r="H30" s="435"/>
      <c r="I30" s="435"/>
      <c r="J30" s="435"/>
      <c r="K30" s="17"/>
      <c r="M30" s="20"/>
      <c r="N30" s="20"/>
      <c r="O30" s="20"/>
      <c r="P30" s="20"/>
      <c r="Q30" s="20"/>
      <c r="R30" s="20"/>
      <c r="S30" s="20"/>
      <c r="T30" s="20"/>
      <c r="U30" s="20"/>
      <c r="V30" s="20"/>
      <c r="W30" s="19"/>
      <c r="X30" s="19"/>
      <c r="Y30" s="19"/>
      <c r="Z30" s="19"/>
      <c r="AA30" s="19"/>
      <c r="AB30" s="19"/>
      <c r="AC30" s="19"/>
      <c r="AD30" s="19"/>
      <c r="AE30" s="19"/>
      <c r="AF30" s="19"/>
      <c r="AG30" s="19"/>
    </row>
    <row r="31" spans="2:33" ht="18" customHeight="1">
      <c r="B31" s="19"/>
      <c r="C31" s="19"/>
      <c r="D31" s="19"/>
      <c r="E31" s="19"/>
      <c r="F31" s="19"/>
      <c r="G31" s="17"/>
      <c r="H31" s="19"/>
      <c r="I31" s="19"/>
      <c r="J31" s="19"/>
      <c r="K31" s="19"/>
      <c r="L31" s="19"/>
      <c r="M31" s="20"/>
      <c r="N31" s="20"/>
      <c r="O31" s="20"/>
      <c r="P31" s="20"/>
      <c r="Q31" s="20"/>
      <c r="R31" s="20"/>
      <c r="S31" s="20"/>
      <c r="T31" s="20"/>
      <c r="U31" s="20"/>
      <c r="V31" s="20"/>
      <c r="W31" s="19"/>
      <c r="X31" s="19"/>
      <c r="Y31" s="19"/>
      <c r="Z31" s="19"/>
      <c r="AA31" s="19"/>
      <c r="AB31" s="19"/>
      <c r="AC31" s="19"/>
      <c r="AD31" s="19"/>
      <c r="AE31" s="19"/>
      <c r="AF31" s="19"/>
      <c r="AG31" s="19"/>
    </row>
    <row r="32" spans="2:33" ht="18" customHeight="1">
      <c r="B32" s="19"/>
      <c r="C32" s="19"/>
      <c r="D32" s="19"/>
      <c r="E32" s="19"/>
      <c r="F32" s="19"/>
      <c r="G32" s="19"/>
      <c r="H32" s="19"/>
      <c r="I32" s="19"/>
      <c r="J32" s="19"/>
      <c r="K32" s="19"/>
      <c r="L32" s="19"/>
      <c r="M32" s="20" t="s">
        <v>6</v>
      </c>
      <c r="O32" s="418" t="s">
        <v>339</v>
      </c>
      <c r="P32" s="418"/>
      <c r="Q32" s="392" t="str">
        <f>IF(入力シート!C27="","",入力シート!C27)</f>
        <v/>
      </c>
      <c r="R32" s="392"/>
      <c r="S32" s="20" t="s">
        <v>9</v>
      </c>
      <c r="T32" s="385" t="str">
        <f>IF(入力シート!C27="","",入力シート!C27)</f>
        <v/>
      </c>
      <c r="U32" s="385"/>
      <c r="V32" s="20" t="s">
        <v>10</v>
      </c>
      <c r="W32" s="386" t="str">
        <f>IF(入力シート!C27="","",入力シート!C27)</f>
        <v/>
      </c>
      <c r="X32" s="386"/>
      <c r="Y32" s="20" t="s">
        <v>11</v>
      </c>
      <c r="Z32" s="19"/>
      <c r="AA32" s="19"/>
      <c r="AB32" s="19"/>
      <c r="AC32" s="19"/>
      <c r="AD32" s="19"/>
      <c r="AE32" s="19"/>
      <c r="AF32" s="19"/>
      <c r="AG32" s="19"/>
    </row>
    <row r="33" spans="2:32" ht="18" customHeight="1">
      <c r="B33" s="19"/>
      <c r="C33" s="19"/>
      <c r="D33" s="19"/>
      <c r="E33" s="19"/>
      <c r="F33" s="19"/>
      <c r="G33" s="19"/>
      <c r="H33" s="19"/>
      <c r="I33" s="19"/>
      <c r="J33" s="19"/>
      <c r="K33" s="19"/>
      <c r="L33" s="19"/>
      <c r="M33" s="19"/>
      <c r="N33" s="19"/>
      <c r="O33" s="19"/>
      <c r="P33" s="19"/>
      <c r="Q33" s="19"/>
      <c r="R33" s="19"/>
      <c r="S33" s="19"/>
      <c r="T33" s="19"/>
      <c r="U33" s="19"/>
      <c r="V33" s="19"/>
      <c r="W33" s="19"/>
      <c r="X33" s="19"/>
      <c r="Y33" s="19"/>
      <c r="Z33" s="19"/>
      <c r="AA33" s="19"/>
      <c r="AB33" s="19"/>
      <c r="AC33" s="19"/>
      <c r="AD33" s="19"/>
      <c r="AE33" s="19"/>
      <c r="AF33" s="19"/>
    </row>
    <row r="34" spans="2:32" ht="18" customHeight="1">
      <c r="B34" s="19"/>
      <c r="C34" s="19"/>
      <c r="D34" s="19"/>
      <c r="E34" s="19"/>
      <c r="F34" s="19"/>
      <c r="G34" s="19"/>
      <c r="H34" s="19"/>
      <c r="I34" s="19"/>
      <c r="J34" s="19"/>
      <c r="K34" s="19"/>
      <c r="L34" s="19"/>
      <c r="M34" s="19"/>
      <c r="N34" s="19"/>
      <c r="O34" s="19"/>
      <c r="P34" s="19"/>
      <c r="Q34" s="19"/>
      <c r="R34" s="19"/>
      <c r="S34" s="19"/>
      <c r="T34" s="19"/>
      <c r="U34" s="19"/>
      <c r="V34" s="19"/>
      <c r="W34" s="19"/>
      <c r="X34" s="19"/>
      <c r="Y34" s="19"/>
      <c r="Z34" s="19"/>
      <c r="AA34" s="19"/>
      <c r="AB34" s="19"/>
      <c r="AC34" s="19"/>
      <c r="AD34" s="19"/>
      <c r="AE34" s="19"/>
      <c r="AF34" s="19"/>
    </row>
    <row r="35" spans="2:32" ht="18" customHeight="1">
      <c r="B35" s="19"/>
      <c r="C35" s="19"/>
      <c r="D35" s="19"/>
      <c r="E35" s="19"/>
      <c r="F35" s="19"/>
      <c r="G35" s="19"/>
      <c r="H35" s="19"/>
      <c r="I35" s="19"/>
      <c r="J35" s="19"/>
      <c r="K35" s="19"/>
      <c r="L35" s="19"/>
      <c r="M35" s="19"/>
      <c r="N35" s="19"/>
      <c r="O35" s="19"/>
      <c r="P35" s="19"/>
      <c r="Q35" s="19"/>
      <c r="R35" s="19"/>
      <c r="S35" s="19"/>
      <c r="T35" s="19"/>
      <c r="U35" s="19"/>
      <c r="V35" s="19"/>
      <c r="W35" s="19"/>
      <c r="X35" s="19"/>
      <c r="Y35" s="19"/>
      <c r="Z35" s="19"/>
      <c r="AA35" s="19"/>
      <c r="AB35" s="19"/>
      <c r="AC35" s="19"/>
      <c r="AD35" s="19"/>
      <c r="AE35" s="19"/>
      <c r="AF35" s="19"/>
    </row>
    <row r="36" spans="2:32" ht="18" customHeight="1">
      <c r="B36" s="19"/>
      <c r="C36" s="19"/>
      <c r="D36" s="19"/>
      <c r="E36" s="19"/>
      <c r="F36" s="19"/>
      <c r="G36" s="19"/>
      <c r="H36" s="19"/>
      <c r="I36" s="19"/>
      <c r="J36" s="19"/>
      <c r="K36" s="19"/>
      <c r="L36" s="19"/>
      <c r="M36" s="19"/>
      <c r="N36" s="19"/>
      <c r="O36" s="19"/>
      <c r="P36" s="19"/>
      <c r="Q36" s="19"/>
      <c r="R36" s="19"/>
      <c r="S36" s="19"/>
      <c r="T36" s="19"/>
      <c r="U36" s="19"/>
      <c r="V36" s="19"/>
      <c r="W36" s="19"/>
      <c r="X36" s="19"/>
      <c r="Y36" s="19"/>
      <c r="Z36" s="19"/>
      <c r="AA36" s="19"/>
      <c r="AB36" s="19"/>
      <c r="AC36" s="19"/>
      <c r="AD36" s="19"/>
      <c r="AE36" s="19"/>
      <c r="AF36" s="19"/>
    </row>
    <row r="37" spans="2:32" ht="18" customHeight="1">
      <c r="B37" s="19"/>
      <c r="C37" s="19"/>
      <c r="D37" s="19"/>
      <c r="E37" s="19"/>
      <c r="F37" s="19"/>
      <c r="G37" s="19"/>
      <c r="H37" s="19"/>
      <c r="I37" s="19"/>
      <c r="J37" s="19"/>
      <c r="K37" s="19"/>
      <c r="L37" s="19"/>
      <c r="M37" s="19"/>
      <c r="N37" s="19"/>
      <c r="O37" s="19"/>
      <c r="P37" s="19"/>
      <c r="Q37" s="19"/>
      <c r="R37" s="19"/>
      <c r="S37" s="19"/>
      <c r="T37" s="19"/>
      <c r="U37" s="19"/>
      <c r="V37" s="19"/>
      <c r="W37" s="19"/>
      <c r="X37" s="19"/>
      <c r="Y37" s="19"/>
      <c r="Z37" s="19"/>
      <c r="AA37" s="19"/>
      <c r="AB37" s="19"/>
      <c r="AC37" s="19"/>
      <c r="AD37" s="19"/>
      <c r="AE37" s="19"/>
      <c r="AF37" s="19"/>
    </row>
    <row r="38" spans="2:32" ht="18" customHeight="1">
      <c r="B38" s="19"/>
      <c r="C38" s="19"/>
      <c r="D38" s="19"/>
      <c r="E38" s="19"/>
      <c r="F38" s="19"/>
      <c r="G38" s="19"/>
      <c r="H38" s="19"/>
      <c r="I38" s="19"/>
      <c r="J38" s="19"/>
      <c r="K38" s="19"/>
      <c r="L38" s="19"/>
      <c r="M38" s="19"/>
      <c r="N38" s="19"/>
      <c r="O38" s="19"/>
      <c r="P38" s="19"/>
      <c r="Q38" s="19"/>
      <c r="R38" s="19"/>
      <c r="S38" s="19"/>
      <c r="T38" s="19"/>
      <c r="U38" s="19"/>
      <c r="V38" s="19"/>
      <c r="W38" s="19"/>
      <c r="X38" s="19"/>
      <c r="Y38" s="19"/>
      <c r="Z38" s="19"/>
      <c r="AA38" s="19"/>
      <c r="AB38" s="19"/>
      <c r="AC38" s="19"/>
      <c r="AD38" s="19"/>
      <c r="AE38" s="19"/>
      <c r="AF38" s="19"/>
    </row>
    <row r="39" spans="2:32" ht="18" customHeight="1">
      <c r="B39" s="19"/>
      <c r="C39" s="19"/>
      <c r="D39" s="19"/>
      <c r="E39" s="19"/>
      <c r="F39" s="19"/>
      <c r="G39" s="19"/>
      <c r="H39" s="19"/>
      <c r="I39" s="19"/>
      <c r="J39" s="19"/>
      <c r="K39" s="19"/>
      <c r="L39" s="19"/>
      <c r="M39" s="19"/>
      <c r="N39" s="19"/>
      <c r="O39" s="19"/>
      <c r="P39" s="19"/>
      <c r="Q39" s="19"/>
      <c r="R39" s="19"/>
      <c r="S39" s="19"/>
      <c r="T39" s="19"/>
      <c r="U39" s="19"/>
      <c r="V39" s="19"/>
      <c r="W39" s="19"/>
      <c r="X39" s="19"/>
      <c r="Y39" s="19"/>
      <c r="Z39" s="19"/>
      <c r="AA39" s="19"/>
      <c r="AB39" s="19"/>
      <c r="AC39" s="19"/>
      <c r="AD39" s="19"/>
      <c r="AE39" s="19"/>
      <c r="AF39" s="19"/>
    </row>
    <row r="40" spans="2:32" ht="18" customHeight="1">
      <c r="B40" s="19"/>
      <c r="C40" s="19"/>
      <c r="D40" s="19"/>
      <c r="E40" s="19"/>
      <c r="F40" s="19"/>
      <c r="G40" s="19"/>
      <c r="H40" s="19"/>
      <c r="I40" s="19"/>
      <c r="J40" s="19"/>
      <c r="K40" s="19"/>
      <c r="L40" s="19"/>
      <c r="M40" s="19"/>
      <c r="N40" s="19"/>
      <c r="O40" s="19"/>
      <c r="P40" s="19"/>
      <c r="Q40" s="19"/>
      <c r="R40" s="19"/>
      <c r="S40" s="19"/>
      <c r="T40" s="19"/>
      <c r="U40" s="19"/>
      <c r="V40" s="19"/>
      <c r="W40" s="19"/>
      <c r="X40" s="19"/>
      <c r="Y40" s="19"/>
      <c r="Z40" s="19"/>
      <c r="AA40" s="19"/>
      <c r="AB40" s="19"/>
      <c r="AC40" s="19"/>
      <c r="AD40" s="19"/>
      <c r="AE40" s="19"/>
      <c r="AF40" s="19"/>
    </row>
    <row r="41" spans="2:32" ht="18" customHeight="1">
      <c r="B41" s="19"/>
      <c r="C41" s="19"/>
      <c r="D41" s="19"/>
      <c r="E41" s="19"/>
      <c r="F41" s="19"/>
      <c r="G41" s="19"/>
      <c r="H41" s="19"/>
      <c r="I41" s="19"/>
      <c r="J41" s="19"/>
      <c r="K41" s="19"/>
      <c r="L41" s="19"/>
      <c r="M41" s="19"/>
      <c r="N41" s="19"/>
      <c r="O41" s="19"/>
      <c r="P41" s="19"/>
      <c r="Q41" s="19"/>
      <c r="R41" s="19"/>
      <c r="S41" s="19"/>
      <c r="T41" s="19"/>
      <c r="U41" s="19"/>
      <c r="V41" s="19"/>
      <c r="W41" s="19"/>
      <c r="X41" s="19"/>
      <c r="Y41" s="19"/>
      <c r="Z41" s="19"/>
      <c r="AA41" s="19"/>
      <c r="AB41" s="19"/>
      <c r="AC41" s="19"/>
      <c r="AD41" s="19"/>
      <c r="AE41" s="19"/>
      <c r="AF41" s="19"/>
    </row>
    <row r="42" spans="2:32" ht="18" customHeight="1">
      <c r="B42" s="19"/>
      <c r="C42" s="19"/>
      <c r="D42" s="19"/>
      <c r="E42" s="19"/>
      <c r="F42" s="19"/>
      <c r="G42" s="19"/>
      <c r="H42" s="19"/>
      <c r="I42" s="19"/>
      <c r="J42" s="19"/>
      <c r="K42" s="19"/>
      <c r="L42" s="19"/>
      <c r="M42" s="19"/>
      <c r="N42" s="19"/>
      <c r="O42" s="19"/>
      <c r="P42" s="19"/>
      <c r="Q42" s="19"/>
      <c r="R42" s="19"/>
      <c r="S42" s="19"/>
      <c r="T42" s="19"/>
      <c r="U42" s="19"/>
      <c r="V42" s="19"/>
      <c r="W42" s="19"/>
      <c r="X42" s="19"/>
      <c r="Y42" s="19"/>
      <c r="Z42" s="19"/>
      <c r="AA42" s="19"/>
      <c r="AB42" s="19"/>
      <c r="AC42" s="19"/>
      <c r="AD42" s="19"/>
      <c r="AE42" s="19"/>
      <c r="AF42" s="19"/>
    </row>
    <row r="43" spans="2:32" ht="18" customHeight="1">
      <c r="B43" s="19"/>
      <c r="C43" s="19"/>
      <c r="D43" s="19"/>
      <c r="E43" s="19"/>
      <c r="F43" s="19"/>
      <c r="G43" s="19"/>
      <c r="H43" s="19"/>
      <c r="I43" s="19"/>
      <c r="J43" s="19"/>
      <c r="K43" s="19"/>
      <c r="L43" s="19"/>
      <c r="M43" s="19"/>
      <c r="N43" s="19"/>
      <c r="O43" s="19"/>
      <c r="P43" s="19"/>
      <c r="Q43" s="19"/>
      <c r="R43" s="19"/>
      <c r="S43" s="19"/>
      <c r="T43" s="19"/>
      <c r="U43" s="19"/>
      <c r="V43" s="19"/>
      <c r="W43" s="19"/>
      <c r="X43" s="19"/>
      <c r="Y43" s="19"/>
      <c r="Z43" s="19"/>
      <c r="AA43" s="19"/>
      <c r="AB43" s="19"/>
      <c r="AC43" s="19"/>
      <c r="AD43" s="19"/>
      <c r="AE43" s="19"/>
      <c r="AF43" s="19"/>
    </row>
    <row r="44" spans="2:32" ht="18" customHeight="1">
      <c r="B44" s="19"/>
      <c r="C44" s="19"/>
      <c r="D44" s="19"/>
      <c r="E44" s="19"/>
      <c r="F44" s="19"/>
      <c r="G44" s="19"/>
      <c r="H44" s="19"/>
      <c r="I44" s="19"/>
      <c r="J44" s="19"/>
      <c r="K44" s="19"/>
      <c r="L44" s="19"/>
      <c r="M44" s="19"/>
      <c r="N44" s="19"/>
      <c r="O44" s="19"/>
      <c r="P44" s="19"/>
      <c r="Q44" s="19"/>
      <c r="R44" s="19"/>
      <c r="S44" s="19"/>
      <c r="T44" s="19"/>
      <c r="U44" s="19"/>
      <c r="V44" s="19"/>
      <c r="W44" s="19"/>
      <c r="X44" s="19"/>
      <c r="Y44" s="19"/>
      <c r="Z44" s="19"/>
      <c r="AA44" s="19"/>
      <c r="AB44" s="19"/>
      <c r="AC44" s="19"/>
      <c r="AD44" s="19"/>
      <c r="AE44" s="19"/>
      <c r="AF44" s="19"/>
    </row>
    <row r="45" spans="2:32" ht="18" customHeight="1">
      <c r="B45" s="19"/>
      <c r="C45" s="19"/>
      <c r="D45" s="19"/>
      <c r="E45" s="19"/>
      <c r="F45" s="19"/>
      <c r="G45" s="19"/>
      <c r="H45" s="19"/>
      <c r="I45" s="19"/>
      <c r="J45" s="19"/>
      <c r="K45" s="19"/>
      <c r="L45" s="19"/>
      <c r="M45" s="19"/>
      <c r="N45" s="19"/>
      <c r="O45" s="19"/>
      <c r="P45" s="19"/>
      <c r="Q45" s="19"/>
      <c r="R45" s="19"/>
      <c r="S45" s="19"/>
      <c r="T45" s="19"/>
      <c r="U45" s="19"/>
      <c r="V45" s="19"/>
      <c r="W45" s="19"/>
      <c r="X45" s="19"/>
      <c r="Y45" s="19"/>
      <c r="Z45" s="19"/>
      <c r="AA45" s="19"/>
      <c r="AB45" s="19"/>
      <c r="AC45" s="19"/>
      <c r="AD45" s="19"/>
      <c r="AE45" s="19"/>
      <c r="AF45" s="19"/>
    </row>
    <row r="46" spans="2:32" ht="18" customHeight="1">
      <c r="B46" s="19"/>
      <c r="C46" s="19"/>
      <c r="D46" s="19"/>
      <c r="E46" s="19"/>
      <c r="F46" s="19"/>
      <c r="G46" s="19"/>
      <c r="H46" s="19"/>
      <c r="I46" s="19"/>
      <c r="J46" s="19"/>
      <c r="K46" s="19"/>
      <c r="L46" s="19"/>
      <c r="M46" s="19"/>
      <c r="N46" s="19"/>
      <c r="O46" s="19"/>
      <c r="P46" s="19"/>
      <c r="Q46" s="19"/>
      <c r="R46" s="19"/>
      <c r="S46" s="19"/>
      <c r="T46" s="19"/>
      <c r="U46" s="19"/>
      <c r="V46" s="19"/>
      <c r="W46" s="19"/>
      <c r="X46" s="19"/>
      <c r="Y46" s="19"/>
      <c r="Z46" s="19"/>
      <c r="AA46" s="19"/>
      <c r="AB46" s="19"/>
      <c r="AC46" s="19"/>
      <c r="AD46" s="19"/>
      <c r="AE46" s="19"/>
      <c r="AF46" s="19"/>
    </row>
    <row r="47" spans="2:32" ht="18" customHeight="1">
      <c r="B47" s="19"/>
      <c r="C47" s="19"/>
      <c r="D47" s="19"/>
      <c r="E47" s="19"/>
      <c r="F47" s="19"/>
      <c r="G47" s="19"/>
      <c r="H47" s="19"/>
      <c r="I47" s="19"/>
      <c r="J47" s="19"/>
      <c r="K47" s="19"/>
      <c r="L47" s="19"/>
      <c r="M47" s="19"/>
      <c r="N47" s="19"/>
      <c r="O47" s="19"/>
      <c r="P47" s="19"/>
      <c r="Q47" s="19"/>
      <c r="R47" s="19"/>
      <c r="S47" s="19"/>
      <c r="T47" s="19"/>
      <c r="U47" s="19"/>
      <c r="V47" s="19"/>
      <c r="W47" s="19"/>
      <c r="X47" s="19"/>
      <c r="Y47" s="19"/>
      <c r="Z47" s="19"/>
      <c r="AA47" s="19"/>
      <c r="AB47" s="19"/>
      <c r="AC47" s="19"/>
      <c r="AD47" s="19"/>
      <c r="AE47" s="19"/>
      <c r="AF47" s="19"/>
    </row>
    <row r="48" spans="2:32" ht="18" customHeight="1">
      <c r="B48" s="19"/>
      <c r="C48" s="19"/>
      <c r="D48" s="19"/>
      <c r="E48" s="19"/>
      <c r="F48" s="19"/>
      <c r="G48" s="19"/>
      <c r="H48" s="19"/>
      <c r="I48" s="19"/>
      <c r="J48" s="19"/>
      <c r="K48" s="19"/>
      <c r="L48" s="19"/>
      <c r="M48" s="19"/>
      <c r="N48" s="19"/>
      <c r="O48" s="19"/>
      <c r="P48" s="19"/>
      <c r="Q48" s="19"/>
      <c r="R48" s="19"/>
      <c r="S48" s="19"/>
      <c r="T48" s="19"/>
      <c r="U48" s="19"/>
      <c r="V48" s="19"/>
      <c r="W48" s="19"/>
      <c r="X48" s="19"/>
      <c r="Y48" s="19"/>
      <c r="Z48" s="19"/>
      <c r="AA48" s="19"/>
      <c r="AB48" s="19"/>
      <c r="AC48" s="19"/>
      <c r="AD48" s="19"/>
      <c r="AE48" s="19"/>
      <c r="AF48" s="19"/>
    </row>
    <row r="49" spans="2:32" ht="18" customHeight="1">
      <c r="B49" s="19"/>
      <c r="C49" s="19"/>
      <c r="D49" s="19"/>
      <c r="E49" s="19"/>
      <c r="F49" s="19"/>
      <c r="G49" s="19"/>
      <c r="H49" s="19"/>
      <c r="I49" s="19"/>
      <c r="J49" s="19"/>
      <c r="K49" s="19"/>
      <c r="L49" s="19"/>
      <c r="M49" s="19"/>
      <c r="N49" s="19"/>
      <c r="O49" s="19"/>
      <c r="P49" s="19"/>
      <c r="Q49" s="19"/>
      <c r="R49" s="19"/>
      <c r="S49" s="19"/>
      <c r="T49" s="19"/>
      <c r="U49" s="19"/>
      <c r="V49" s="19"/>
      <c r="W49" s="19"/>
      <c r="X49" s="19"/>
      <c r="Y49" s="19"/>
      <c r="Z49" s="19"/>
      <c r="AA49" s="19"/>
      <c r="AB49" s="19"/>
      <c r="AC49" s="19"/>
      <c r="AD49" s="19"/>
      <c r="AE49" s="19"/>
      <c r="AF49" s="19"/>
    </row>
    <row r="50" spans="2:32" ht="18" customHeight="1">
      <c r="B50" s="19"/>
      <c r="C50" s="19"/>
      <c r="D50" s="19"/>
      <c r="E50" s="19"/>
      <c r="F50" s="19"/>
      <c r="G50" s="19"/>
      <c r="H50" s="19"/>
      <c r="I50" s="19"/>
      <c r="J50" s="19"/>
      <c r="K50" s="19"/>
      <c r="L50" s="19"/>
      <c r="M50" s="19"/>
      <c r="N50" s="19"/>
      <c r="O50" s="19"/>
      <c r="P50" s="19"/>
      <c r="Q50" s="19"/>
      <c r="R50" s="19"/>
      <c r="S50" s="19"/>
      <c r="T50" s="19"/>
      <c r="U50" s="19"/>
      <c r="V50" s="19"/>
      <c r="W50" s="19"/>
      <c r="X50" s="19"/>
      <c r="Y50" s="19"/>
      <c r="Z50" s="19"/>
      <c r="AA50" s="19"/>
      <c r="AB50" s="19"/>
      <c r="AC50" s="19"/>
      <c r="AD50" s="19"/>
      <c r="AE50" s="19"/>
      <c r="AF50" s="19"/>
    </row>
    <row r="51" spans="2:32" ht="18" customHeight="1">
      <c r="B51" s="19"/>
      <c r="C51" s="19"/>
      <c r="D51" s="19"/>
      <c r="E51" s="19"/>
      <c r="F51" s="19"/>
      <c r="G51" s="19"/>
      <c r="H51" s="19"/>
      <c r="I51" s="19"/>
      <c r="J51" s="19"/>
      <c r="K51" s="19"/>
      <c r="L51" s="19"/>
      <c r="M51" s="19"/>
      <c r="N51" s="19"/>
      <c r="O51" s="19"/>
      <c r="P51" s="19"/>
      <c r="Q51" s="19"/>
      <c r="R51" s="19"/>
      <c r="S51" s="19"/>
      <c r="T51" s="19"/>
      <c r="U51" s="19"/>
      <c r="V51" s="19"/>
      <c r="W51" s="19"/>
      <c r="X51" s="19"/>
      <c r="Y51" s="19"/>
      <c r="Z51" s="19"/>
      <c r="AA51" s="19"/>
      <c r="AB51" s="19"/>
      <c r="AC51" s="19"/>
      <c r="AD51" s="19"/>
      <c r="AE51" s="19"/>
      <c r="AF51" s="19"/>
    </row>
    <row r="52" spans="2:32" ht="18" customHeight="1">
      <c r="B52" s="19"/>
      <c r="C52" s="19"/>
      <c r="D52" s="19"/>
      <c r="E52" s="19"/>
      <c r="F52" s="19"/>
      <c r="G52" s="19"/>
      <c r="H52" s="19"/>
      <c r="I52" s="19"/>
      <c r="J52" s="19"/>
      <c r="K52" s="19"/>
      <c r="L52" s="19"/>
      <c r="M52" s="19"/>
      <c r="N52" s="19"/>
      <c r="O52" s="19"/>
      <c r="P52" s="19"/>
      <c r="Q52" s="19"/>
      <c r="R52" s="19"/>
      <c r="S52" s="19"/>
      <c r="T52" s="19"/>
      <c r="U52" s="19"/>
      <c r="V52" s="19"/>
      <c r="W52" s="19"/>
      <c r="X52" s="19"/>
      <c r="Y52" s="19"/>
      <c r="Z52" s="19"/>
      <c r="AA52" s="19"/>
      <c r="AB52" s="19"/>
      <c r="AC52" s="19"/>
      <c r="AD52" s="19"/>
      <c r="AE52" s="19"/>
      <c r="AF52" s="19"/>
    </row>
    <row r="53" spans="2:32" ht="30" customHeight="1">
      <c r="B53" s="19"/>
      <c r="C53" s="19"/>
      <c r="D53" s="19"/>
      <c r="E53" s="19"/>
      <c r="F53" s="19"/>
      <c r="G53" s="19"/>
      <c r="H53" s="19"/>
      <c r="I53" s="19"/>
      <c r="J53" s="19"/>
      <c r="K53" s="19"/>
      <c r="L53" s="19"/>
      <c r="M53" s="19"/>
      <c r="N53" s="19"/>
      <c r="O53" s="19"/>
      <c r="P53" s="19"/>
      <c r="Q53" s="19"/>
      <c r="R53" s="19"/>
      <c r="S53" s="19"/>
      <c r="T53" s="19"/>
      <c r="U53" s="19"/>
      <c r="V53" s="19"/>
      <c r="W53" s="19"/>
      <c r="X53" s="19"/>
      <c r="Y53" s="19"/>
      <c r="Z53" s="19"/>
      <c r="AA53" s="19"/>
      <c r="AB53" s="19"/>
      <c r="AC53" s="19"/>
      <c r="AD53" s="19"/>
      <c r="AE53" s="19"/>
      <c r="AF53" s="19"/>
    </row>
    <row r="54" spans="2:32" ht="30" customHeight="1">
      <c r="B54" s="19"/>
      <c r="C54" s="19"/>
      <c r="D54" s="19"/>
      <c r="E54" s="19"/>
      <c r="F54" s="19"/>
      <c r="G54" s="19"/>
      <c r="H54" s="19"/>
      <c r="I54" s="19"/>
      <c r="J54" s="19"/>
      <c r="K54" s="19"/>
      <c r="L54" s="19"/>
      <c r="M54" s="19"/>
      <c r="N54" s="19"/>
      <c r="O54" s="19"/>
      <c r="P54" s="19"/>
      <c r="Q54" s="19"/>
      <c r="R54" s="19"/>
      <c r="S54" s="19"/>
      <c r="T54" s="19"/>
      <c r="U54" s="19"/>
      <c r="V54" s="19"/>
      <c r="W54" s="19"/>
      <c r="X54" s="19"/>
      <c r="Y54" s="19"/>
      <c r="Z54" s="19"/>
      <c r="AA54" s="19"/>
      <c r="AB54" s="19"/>
      <c r="AC54" s="19"/>
      <c r="AD54" s="19"/>
      <c r="AE54" s="19"/>
      <c r="AF54" s="19"/>
    </row>
    <row r="55" spans="2:32" ht="30" customHeight="1">
      <c r="B55" s="19"/>
      <c r="C55" s="19"/>
      <c r="D55" s="19"/>
      <c r="E55" s="19"/>
      <c r="F55" s="19"/>
      <c r="G55" s="19"/>
      <c r="H55" s="19"/>
      <c r="I55" s="19"/>
      <c r="J55" s="19"/>
      <c r="K55" s="19"/>
      <c r="L55" s="19"/>
      <c r="M55" s="19"/>
      <c r="N55" s="19"/>
      <c r="O55" s="19"/>
      <c r="P55" s="19"/>
      <c r="Q55" s="19"/>
      <c r="R55" s="19"/>
      <c r="S55" s="19"/>
      <c r="T55" s="19"/>
      <c r="U55" s="19"/>
      <c r="V55" s="19"/>
      <c r="W55" s="19"/>
      <c r="X55" s="19"/>
      <c r="Y55" s="19"/>
      <c r="Z55" s="19"/>
      <c r="AA55" s="19"/>
      <c r="AB55" s="19"/>
      <c r="AC55" s="19"/>
      <c r="AD55" s="19"/>
      <c r="AE55" s="19"/>
      <c r="AF55" s="19"/>
    </row>
  </sheetData>
  <mergeCells count="25">
    <mergeCell ref="L10:P10"/>
    <mergeCell ref="M16:R16"/>
    <mergeCell ref="W28:X28"/>
    <mergeCell ref="T14:AF14"/>
    <mergeCell ref="M12:R12"/>
    <mergeCell ref="M14:R14"/>
    <mergeCell ref="O28:P28"/>
    <mergeCell ref="T16:AF16"/>
    <mergeCell ref="T11:AF12"/>
    <mergeCell ref="O32:P32"/>
    <mergeCell ref="B1:AE1"/>
    <mergeCell ref="B25:AE25"/>
    <mergeCell ref="B20:AE20"/>
    <mergeCell ref="B21:AE21"/>
    <mergeCell ref="AA4:AB4"/>
    <mergeCell ref="AD4:AE4"/>
    <mergeCell ref="X4:Y4"/>
    <mergeCell ref="V4:W4"/>
    <mergeCell ref="W32:X32"/>
    <mergeCell ref="T32:U32"/>
    <mergeCell ref="Q32:R32"/>
    <mergeCell ref="Q28:R28"/>
    <mergeCell ref="T28:U28"/>
    <mergeCell ref="A7:L7"/>
    <mergeCell ref="F30:J30"/>
  </mergeCells>
  <phoneticPr fontId="3"/>
  <pageMargins left="0.78740157480314965" right="0.78740157480314965" top="1.1811023622047245" bottom="0.98425196850393704" header="0.51181102362204722"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C000"/>
  </sheetPr>
  <dimension ref="A1:AG55"/>
  <sheetViews>
    <sheetView topLeftCell="A21" zoomScaleNormal="100" workbookViewId="0">
      <selection activeCell="T16" sqref="T16:AF16"/>
    </sheetView>
  </sheetViews>
  <sheetFormatPr defaultColWidth="9" defaultRowHeight="30" customHeight="1"/>
  <cols>
    <col min="1" max="32" width="2.625" style="40" customWidth="1"/>
    <col min="33" max="16384" width="9" style="40"/>
  </cols>
  <sheetData>
    <row r="1" spans="1:32" ht="18" customHeight="1">
      <c r="B1" s="537" t="s">
        <v>113</v>
      </c>
      <c r="C1" s="537"/>
      <c r="D1" s="537"/>
      <c r="E1" s="537"/>
      <c r="F1" s="537"/>
      <c r="G1" s="537"/>
      <c r="H1" s="537"/>
      <c r="I1" s="537"/>
      <c r="J1" s="537"/>
      <c r="K1" s="537"/>
      <c r="L1" s="537"/>
      <c r="M1" s="537"/>
      <c r="N1" s="537"/>
      <c r="O1" s="537"/>
      <c r="P1" s="537"/>
      <c r="Q1" s="537"/>
      <c r="R1" s="388"/>
      <c r="S1" s="388"/>
      <c r="T1" s="388"/>
      <c r="U1" s="388"/>
      <c r="V1" s="388"/>
      <c r="W1" s="388"/>
      <c r="X1" s="388"/>
      <c r="Y1" s="388"/>
      <c r="Z1" s="388"/>
      <c r="AA1" s="388"/>
      <c r="AB1" s="388"/>
      <c r="AC1" s="388"/>
      <c r="AD1" s="388"/>
      <c r="AE1" s="388"/>
      <c r="AF1" s="19"/>
    </row>
    <row r="2" spans="1:32" ht="18" customHeight="1">
      <c r="B2" s="41"/>
      <c r="C2" s="41"/>
      <c r="D2" s="41"/>
      <c r="E2" s="41"/>
      <c r="F2" s="41"/>
      <c r="G2" s="41"/>
      <c r="H2" s="41"/>
      <c r="I2" s="41"/>
      <c r="J2" s="41"/>
      <c r="K2" s="41"/>
      <c r="L2" s="41"/>
      <c r="M2" s="41"/>
      <c r="N2" s="41"/>
      <c r="O2" s="41"/>
      <c r="P2" s="41"/>
      <c r="Q2" s="41"/>
      <c r="AF2" s="19"/>
    </row>
    <row r="3" spans="1:32" ht="18" customHeight="1">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row>
    <row r="4" spans="1:32" ht="18" customHeight="1">
      <c r="B4" s="19"/>
      <c r="C4" s="19"/>
      <c r="D4" s="19"/>
      <c r="E4" s="19"/>
      <c r="F4" s="19"/>
      <c r="G4" s="19"/>
      <c r="H4" s="19"/>
      <c r="I4" s="19"/>
      <c r="J4" s="28"/>
      <c r="K4" s="28"/>
      <c r="L4" s="20"/>
      <c r="M4" s="20"/>
      <c r="N4" s="20"/>
      <c r="O4" s="20"/>
      <c r="P4" s="20"/>
      <c r="Q4" s="20"/>
      <c r="R4" s="19"/>
      <c r="S4" s="19"/>
      <c r="T4" s="19"/>
      <c r="U4" s="19"/>
      <c r="V4" s="428" t="str">
        <f>IF(課税事業者届出書!V4="","",課税事業者届出書!V4)</f>
        <v>令和</v>
      </c>
      <c r="W4" s="428"/>
      <c r="X4" s="430" t="str">
        <f>IF(課税事業者届出書!X4="","",課税事業者届出書!X4)</f>
        <v/>
      </c>
      <c r="Y4" s="430"/>
      <c r="Z4" s="20" t="s">
        <v>9</v>
      </c>
      <c r="AA4" s="427" t="str">
        <f>IF(課税事業者届出書!AA4="","",課税事業者届出書!AA4)</f>
        <v/>
      </c>
      <c r="AB4" s="427"/>
      <c r="AC4" s="20" t="s">
        <v>10</v>
      </c>
      <c r="AD4" s="429" t="str">
        <f>IF(課税事業者届出書!AD4="","",課税事業者届出書!AD4)</f>
        <v/>
      </c>
      <c r="AE4" s="429"/>
      <c r="AF4" s="20" t="s">
        <v>11</v>
      </c>
    </row>
    <row r="5" spans="1:32" ht="18" customHeight="1">
      <c r="B5" s="19"/>
      <c r="C5" s="19"/>
      <c r="D5" s="19"/>
      <c r="E5" s="19"/>
      <c r="F5" s="19"/>
      <c r="G5" s="19"/>
      <c r="H5" s="19"/>
      <c r="I5" s="19"/>
      <c r="J5" s="28"/>
      <c r="K5" s="28"/>
      <c r="L5" s="20"/>
      <c r="M5" s="20"/>
      <c r="N5" s="20"/>
      <c r="O5" s="20"/>
      <c r="P5" s="20"/>
      <c r="Q5" s="20"/>
      <c r="R5" s="19"/>
      <c r="S5" s="19"/>
      <c r="T5" s="19"/>
      <c r="U5" s="19"/>
      <c r="V5" s="19"/>
      <c r="X5" s="28"/>
      <c r="Y5" s="19"/>
      <c r="AB5" s="20"/>
      <c r="AC5" s="20"/>
      <c r="AD5" s="20"/>
      <c r="AE5" s="20"/>
      <c r="AF5" s="20"/>
    </row>
    <row r="6" spans="1:32" ht="18" customHeight="1">
      <c r="B6" s="19"/>
      <c r="C6" s="19"/>
      <c r="D6" s="19"/>
      <c r="E6" s="19"/>
      <c r="F6" s="19"/>
      <c r="G6" s="19"/>
      <c r="H6" s="19"/>
      <c r="I6" s="19"/>
      <c r="J6" s="19"/>
      <c r="K6" s="19"/>
      <c r="L6" s="19"/>
      <c r="M6" s="19"/>
      <c r="N6" s="19"/>
      <c r="O6" s="19"/>
      <c r="P6" s="19"/>
      <c r="Q6" s="19"/>
      <c r="R6" s="19"/>
      <c r="S6" s="19"/>
      <c r="T6" s="19"/>
      <c r="U6" s="19"/>
      <c r="V6" s="19"/>
      <c r="W6" s="19"/>
      <c r="X6" s="19"/>
      <c r="Y6" s="19"/>
      <c r="Z6" s="19"/>
      <c r="AA6" s="19"/>
      <c r="AB6" s="19"/>
      <c r="AC6" s="19"/>
      <c r="AD6" s="19"/>
      <c r="AE6" s="19"/>
      <c r="AF6" s="19"/>
    </row>
    <row r="7" spans="1:32" ht="18" customHeight="1">
      <c r="A7" s="411" t="str">
        <f>"西都市長　"&amp;入力シート!C1&amp;"　様"</f>
        <v>西都市長　押川　修一郎　様</v>
      </c>
      <c r="B7" s="411"/>
      <c r="C7" s="411"/>
      <c r="D7" s="411"/>
      <c r="E7" s="411"/>
      <c r="F7" s="411"/>
      <c r="G7" s="411"/>
      <c r="H7" s="411"/>
      <c r="I7" s="411"/>
      <c r="J7" s="411"/>
      <c r="K7" s="411"/>
      <c r="L7" s="411"/>
      <c r="M7" s="19"/>
      <c r="N7" s="19"/>
      <c r="O7" s="19"/>
      <c r="P7" s="19"/>
      <c r="Q7" s="19"/>
      <c r="R7" s="19"/>
      <c r="S7" s="19"/>
      <c r="T7" s="19"/>
      <c r="U7" s="19"/>
      <c r="V7" s="19"/>
      <c r="W7" s="19"/>
      <c r="X7" s="19"/>
      <c r="Y7" s="19"/>
      <c r="Z7" s="19"/>
      <c r="AA7" s="19"/>
      <c r="AB7" s="19"/>
      <c r="AC7" s="19"/>
      <c r="AD7" s="19"/>
      <c r="AE7" s="19"/>
    </row>
    <row r="8" spans="1:32" ht="18" customHeight="1">
      <c r="B8" s="18"/>
      <c r="C8" s="18"/>
      <c r="D8" s="18"/>
      <c r="E8" s="18"/>
      <c r="F8" s="18"/>
      <c r="G8" s="18"/>
      <c r="H8" s="18"/>
      <c r="I8" s="18"/>
      <c r="J8" s="19"/>
      <c r="K8" s="19"/>
      <c r="L8" s="19"/>
      <c r="M8" s="19"/>
      <c r="N8" s="19"/>
      <c r="O8" s="19"/>
      <c r="P8" s="19"/>
      <c r="Q8" s="19"/>
      <c r="R8" s="19"/>
      <c r="S8" s="19"/>
      <c r="T8" s="19"/>
      <c r="U8" s="19"/>
      <c r="V8" s="19"/>
      <c r="W8" s="19"/>
      <c r="X8" s="19"/>
      <c r="Y8" s="19"/>
      <c r="Z8" s="19"/>
      <c r="AA8" s="19"/>
      <c r="AB8" s="19"/>
      <c r="AC8" s="19"/>
      <c r="AD8" s="19"/>
      <c r="AE8" s="19"/>
      <c r="AF8" s="19"/>
    </row>
    <row r="9" spans="1:32" ht="18" customHeight="1">
      <c r="B9" s="19"/>
      <c r="C9" s="19"/>
      <c r="D9" s="19"/>
      <c r="E9" s="19"/>
      <c r="F9" s="19"/>
      <c r="G9" s="19"/>
      <c r="H9" s="19"/>
      <c r="I9" s="19"/>
      <c r="J9" s="19"/>
      <c r="K9" s="19"/>
      <c r="L9" s="19"/>
      <c r="M9" s="19"/>
      <c r="N9" s="19"/>
      <c r="O9" s="19"/>
      <c r="P9" s="19"/>
      <c r="Q9" s="19"/>
      <c r="R9" s="19"/>
      <c r="S9" s="19"/>
      <c r="T9" s="19"/>
      <c r="U9" s="19"/>
      <c r="V9" s="19"/>
      <c r="W9" s="19"/>
      <c r="X9" s="19"/>
      <c r="Y9" s="19"/>
      <c r="Z9" s="19"/>
      <c r="AA9" s="19"/>
      <c r="AB9" s="19"/>
      <c r="AC9" s="19"/>
      <c r="AD9" s="19"/>
      <c r="AE9" s="19"/>
      <c r="AF9" s="19"/>
    </row>
    <row r="10" spans="1:32" ht="18" customHeight="1">
      <c r="B10" s="19"/>
      <c r="C10" s="19"/>
      <c r="D10" s="19"/>
      <c r="E10" s="19"/>
      <c r="F10" s="20"/>
      <c r="G10" s="20"/>
      <c r="H10" s="20"/>
      <c r="I10" s="19"/>
      <c r="J10" s="19"/>
      <c r="K10" s="19"/>
      <c r="L10" s="418" t="s">
        <v>8</v>
      </c>
      <c r="M10" s="418"/>
      <c r="N10" s="418"/>
      <c r="O10" s="418"/>
      <c r="P10" s="418"/>
      <c r="Q10" s="19"/>
      <c r="R10" s="20"/>
      <c r="S10" s="20"/>
      <c r="T10" s="19"/>
      <c r="U10" s="19"/>
      <c r="V10" s="19"/>
      <c r="W10" s="19"/>
      <c r="X10" s="19"/>
      <c r="Y10" s="19"/>
      <c r="Z10" s="19"/>
      <c r="AA10" s="19"/>
      <c r="AB10" s="19"/>
      <c r="AC10" s="19"/>
      <c r="AD10" s="19"/>
      <c r="AE10" s="19"/>
      <c r="AF10" s="19"/>
    </row>
    <row r="11" spans="1:32" ht="18" customHeight="1">
      <c r="B11" s="19"/>
      <c r="C11" s="19"/>
      <c r="D11" s="19"/>
      <c r="E11" s="19"/>
      <c r="F11" s="20"/>
      <c r="G11" s="20"/>
      <c r="H11" s="20"/>
      <c r="I11" s="19"/>
      <c r="J11" s="19"/>
      <c r="K11" s="19"/>
      <c r="L11" s="19"/>
      <c r="M11" s="19"/>
      <c r="N11" s="20"/>
      <c r="O11" s="19"/>
      <c r="P11" s="19"/>
      <c r="Q11" s="19"/>
      <c r="R11" s="20"/>
      <c r="S11" s="20"/>
      <c r="T11" s="437" t="str">
        <f>IF(課税事業者届出書!T11="","",課税事業者届出書!T11)</f>
        <v/>
      </c>
      <c r="U11" s="437"/>
      <c r="V11" s="437"/>
      <c r="W11" s="437"/>
      <c r="X11" s="437"/>
      <c r="Y11" s="437"/>
      <c r="Z11" s="437"/>
      <c r="AA11" s="437"/>
      <c r="AB11" s="437"/>
      <c r="AC11" s="437"/>
      <c r="AD11" s="437"/>
      <c r="AE11" s="437"/>
      <c r="AF11" s="437"/>
    </row>
    <row r="12" spans="1:32" ht="18" customHeight="1">
      <c r="B12" s="19"/>
      <c r="C12" s="19"/>
      <c r="D12" s="19"/>
      <c r="E12" s="19"/>
      <c r="F12" s="19"/>
      <c r="G12" s="17"/>
      <c r="H12" s="17"/>
      <c r="I12" s="17"/>
      <c r="J12" s="18"/>
      <c r="K12" s="18"/>
      <c r="L12" s="18"/>
      <c r="M12" s="435" t="s">
        <v>2</v>
      </c>
      <c r="N12" s="435"/>
      <c r="O12" s="435"/>
      <c r="P12" s="445"/>
      <c r="Q12" s="445"/>
      <c r="R12" s="445"/>
      <c r="S12" s="18"/>
      <c r="T12" s="437"/>
      <c r="U12" s="437"/>
      <c r="V12" s="437"/>
      <c r="W12" s="437"/>
      <c r="X12" s="437"/>
      <c r="Y12" s="437"/>
      <c r="Z12" s="437"/>
      <c r="AA12" s="437"/>
      <c r="AB12" s="437"/>
      <c r="AC12" s="437"/>
      <c r="AD12" s="437"/>
      <c r="AE12" s="437"/>
      <c r="AF12" s="437"/>
    </row>
    <row r="13" spans="1:32" ht="18" customHeight="1">
      <c r="B13" s="19"/>
      <c r="C13" s="19"/>
      <c r="D13" s="19"/>
      <c r="E13" s="19"/>
      <c r="F13" s="19"/>
      <c r="G13" s="17"/>
      <c r="H13" s="17"/>
      <c r="I13" s="17"/>
      <c r="J13" s="18"/>
      <c r="K13" s="18"/>
      <c r="L13" s="18"/>
      <c r="M13" s="17"/>
      <c r="N13" s="17"/>
      <c r="O13" s="17"/>
      <c r="P13" s="19"/>
      <c r="Q13" s="19"/>
      <c r="R13" s="19"/>
      <c r="S13" s="18"/>
      <c r="T13" s="89"/>
      <c r="U13" s="89"/>
      <c r="V13" s="89"/>
      <c r="W13" s="89"/>
      <c r="X13" s="89"/>
      <c r="Y13" s="89"/>
      <c r="Z13" s="89"/>
      <c r="AA13" s="89"/>
      <c r="AB13" s="89"/>
      <c r="AC13" s="89"/>
      <c r="AD13" s="89"/>
      <c r="AE13" s="89"/>
      <c r="AF13" s="89"/>
    </row>
    <row r="14" spans="1:32" ht="18" customHeight="1">
      <c r="B14" s="19"/>
      <c r="C14" s="19"/>
      <c r="D14" s="19"/>
      <c r="E14" s="19"/>
      <c r="F14" s="19"/>
      <c r="G14" s="17"/>
      <c r="H14" s="17"/>
      <c r="I14" s="17"/>
      <c r="J14" s="18"/>
      <c r="K14" s="18"/>
      <c r="L14" s="18"/>
      <c r="M14" s="435" t="s">
        <v>4</v>
      </c>
      <c r="N14" s="445"/>
      <c r="O14" s="445"/>
      <c r="P14" s="445"/>
      <c r="Q14" s="445"/>
      <c r="R14" s="445"/>
      <c r="S14" s="19"/>
      <c r="T14" s="436" t="str">
        <f>IF(課税事業者届出書!T14="","",課税事業者届出書!T14)</f>
        <v/>
      </c>
      <c r="U14" s="436"/>
      <c r="V14" s="436"/>
      <c r="W14" s="436"/>
      <c r="X14" s="436"/>
      <c r="Y14" s="436"/>
      <c r="Z14" s="436"/>
      <c r="AA14" s="436"/>
      <c r="AB14" s="436"/>
      <c r="AC14" s="436"/>
      <c r="AD14" s="436"/>
      <c r="AE14" s="436"/>
      <c r="AF14" s="436"/>
    </row>
    <row r="15" spans="1:32" ht="18" customHeight="1">
      <c r="B15" s="19"/>
      <c r="C15" s="19"/>
      <c r="D15" s="19"/>
      <c r="E15" s="19"/>
      <c r="F15" s="19"/>
      <c r="G15" s="17"/>
      <c r="H15" s="17"/>
      <c r="I15" s="17"/>
      <c r="J15" s="18"/>
      <c r="K15" s="18"/>
      <c r="L15" s="18"/>
      <c r="M15" s="17"/>
      <c r="N15" s="19"/>
      <c r="O15" s="19"/>
      <c r="P15" s="19"/>
      <c r="Q15" s="19"/>
      <c r="R15" s="19"/>
      <c r="S15" s="19"/>
      <c r="T15" s="102"/>
      <c r="U15" s="102"/>
      <c r="V15" s="102"/>
      <c r="W15" s="102"/>
      <c r="X15" s="102"/>
      <c r="Y15" s="102"/>
      <c r="Z15" s="102"/>
      <c r="AA15" s="102"/>
      <c r="AB15" s="102"/>
      <c r="AC15" s="102"/>
      <c r="AD15" s="102"/>
      <c r="AE15" s="102"/>
      <c r="AF15" s="102"/>
    </row>
    <row r="16" spans="1:32" ht="18" customHeight="1">
      <c r="B16" s="19"/>
      <c r="C16" s="19"/>
      <c r="D16" s="19"/>
      <c r="E16" s="19"/>
      <c r="F16" s="19"/>
      <c r="G16" s="17"/>
      <c r="H16" s="17"/>
      <c r="I16" s="17"/>
      <c r="J16" s="18"/>
      <c r="K16" s="18"/>
      <c r="L16" s="18"/>
      <c r="M16" s="435" t="s">
        <v>0</v>
      </c>
      <c r="N16" s="435"/>
      <c r="O16" s="435"/>
      <c r="P16" s="445"/>
      <c r="Q16" s="445"/>
      <c r="R16" s="445"/>
      <c r="T16" s="436" t="str">
        <f>IF(課税事業者届出書!T16="","",課税事業者届出書!T16)</f>
        <v>　　印</v>
      </c>
      <c r="U16" s="436"/>
      <c r="V16" s="436"/>
      <c r="W16" s="436"/>
      <c r="X16" s="436"/>
      <c r="Y16" s="436"/>
      <c r="Z16" s="436"/>
      <c r="AA16" s="436"/>
      <c r="AB16" s="436"/>
      <c r="AC16" s="436"/>
      <c r="AD16" s="436"/>
      <c r="AE16" s="436"/>
      <c r="AF16" s="436"/>
    </row>
    <row r="17" spans="2:33" ht="18" customHeight="1">
      <c r="B17" s="19"/>
      <c r="C17" s="19"/>
      <c r="D17" s="19"/>
      <c r="E17" s="19"/>
      <c r="F17" s="19"/>
      <c r="G17" s="17"/>
      <c r="H17" s="17"/>
      <c r="I17" s="17"/>
      <c r="J17" s="18"/>
      <c r="K17" s="18"/>
      <c r="L17" s="18"/>
      <c r="M17" s="17"/>
      <c r="N17" s="17"/>
      <c r="O17" s="17"/>
      <c r="P17" s="19"/>
      <c r="Q17" s="19"/>
      <c r="R17" s="19"/>
      <c r="S17" s="88"/>
      <c r="T17" s="19"/>
      <c r="U17" s="19"/>
      <c r="V17" s="19"/>
      <c r="W17" s="19"/>
      <c r="X17" s="19"/>
      <c r="Y17" s="19"/>
      <c r="Z17" s="19"/>
      <c r="AA17" s="19"/>
      <c r="AB17" s="19"/>
      <c r="AC17" s="19"/>
      <c r="AD17" s="19"/>
      <c r="AE17" s="19"/>
      <c r="AF17" s="19"/>
    </row>
    <row r="18" spans="2:33" ht="18" customHeight="1">
      <c r="B18" s="19"/>
      <c r="C18" s="19"/>
      <c r="D18" s="19"/>
      <c r="E18" s="19"/>
      <c r="F18" s="19"/>
      <c r="G18" s="17"/>
      <c r="H18" s="17"/>
      <c r="I18" s="17"/>
      <c r="J18" s="18"/>
      <c r="K18" s="18"/>
      <c r="L18" s="18"/>
      <c r="M18" s="17"/>
      <c r="N18" s="17"/>
      <c r="O18" s="17"/>
      <c r="P18" s="19"/>
      <c r="Q18" s="19"/>
      <c r="R18" s="19"/>
      <c r="S18" s="88"/>
      <c r="T18" s="19"/>
      <c r="U18" s="19"/>
      <c r="V18" s="19"/>
      <c r="W18" s="19"/>
      <c r="X18" s="19"/>
      <c r="Y18" s="19"/>
      <c r="Z18" s="19"/>
      <c r="AA18" s="19"/>
      <c r="AB18" s="19"/>
      <c r="AC18" s="19"/>
      <c r="AD18" s="19"/>
      <c r="AE18" s="19"/>
      <c r="AF18" s="19"/>
    </row>
    <row r="19" spans="2:33" ht="18" customHeight="1">
      <c r="B19" s="19"/>
      <c r="C19" s="19"/>
      <c r="D19" s="19"/>
      <c r="E19" s="19"/>
      <c r="F19" s="19"/>
      <c r="G19" s="17"/>
      <c r="H19" s="17"/>
      <c r="I19" s="17"/>
      <c r="J19" s="89"/>
      <c r="K19" s="89"/>
      <c r="L19" s="89"/>
      <c r="M19" s="89"/>
      <c r="N19" s="89"/>
      <c r="O19" s="89"/>
      <c r="P19" s="89"/>
      <c r="Q19" s="31"/>
      <c r="R19" s="19"/>
      <c r="S19" s="19"/>
      <c r="T19" s="19"/>
      <c r="U19" s="19"/>
      <c r="V19" s="19"/>
      <c r="W19" s="19"/>
      <c r="X19" s="19"/>
      <c r="Y19" s="19"/>
      <c r="Z19" s="19"/>
      <c r="AA19" s="19"/>
      <c r="AB19" s="19"/>
      <c r="AC19" s="19"/>
      <c r="AD19" s="19"/>
      <c r="AE19" s="19"/>
      <c r="AF19" s="19"/>
    </row>
    <row r="20" spans="2:33" ht="18" customHeight="1">
      <c r="B20" s="538" t="s">
        <v>313</v>
      </c>
      <c r="C20" s="539"/>
      <c r="D20" s="539"/>
      <c r="E20" s="539"/>
      <c r="F20" s="539"/>
      <c r="G20" s="539"/>
      <c r="H20" s="539"/>
      <c r="I20" s="539"/>
      <c r="J20" s="539"/>
      <c r="K20" s="539"/>
      <c r="L20" s="539"/>
      <c r="M20" s="539"/>
      <c r="N20" s="539"/>
      <c r="O20" s="539"/>
      <c r="P20" s="539"/>
      <c r="Q20" s="539"/>
      <c r="R20" s="539"/>
      <c r="S20" s="539"/>
      <c r="T20" s="539"/>
      <c r="U20" s="539"/>
      <c r="V20" s="539"/>
      <c r="W20" s="539"/>
      <c r="X20" s="539"/>
      <c r="Y20" s="539"/>
      <c r="Z20" s="539"/>
      <c r="AA20" s="539"/>
      <c r="AB20" s="539"/>
      <c r="AC20" s="539"/>
      <c r="AD20" s="539"/>
      <c r="AE20" s="539"/>
      <c r="AF20" s="19"/>
    </row>
    <row r="21" spans="2:33" ht="18" customHeight="1">
      <c r="B21" s="538" t="s">
        <v>314</v>
      </c>
      <c r="C21" s="539"/>
      <c r="D21" s="539"/>
      <c r="E21" s="539"/>
      <c r="F21" s="539"/>
      <c r="G21" s="539"/>
      <c r="H21" s="539"/>
      <c r="I21" s="539"/>
      <c r="J21" s="539"/>
      <c r="K21" s="539"/>
      <c r="L21" s="539"/>
      <c r="M21" s="539"/>
      <c r="N21" s="539"/>
      <c r="O21" s="539"/>
      <c r="P21" s="539"/>
      <c r="Q21" s="539"/>
      <c r="R21" s="539"/>
      <c r="S21" s="539"/>
      <c r="T21" s="539"/>
      <c r="U21" s="539"/>
      <c r="V21" s="539"/>
      <c r="W21" s="539"/>
      <c r="X21" s="539"/>
      <c r="Y21" s="539"/>
      <c r="Z21" s="539"/>
      <c r="AA21" s="539"/>
      <c r="AB21" s="539"/>
      <c r="AC21" s="539"/>
      <c r="AD21" s="539"/>
      <c r="AE21" s="539"/>
      <c r="AF21" s="19"/>
    </row>
    <row r="22" spans="2:33" ht="18" customHeight="1">
      <c r="B22" s="90"/>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19"/>
    </row>
    <row r="23" spans="2:33" ht="18" customHeight="1">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19"/>
    </row>
    <row r="24" spans="2:33" ht="18" customHeight="1">
      <c r="B24" s="19"/>
      <c r="C24" s="19"/>
      <c r="D24" s="19"/>
      <c r="E24" s="19"/>
      <c r="F24" s="19"/>
      <c r="G24" s="19"/>
      <c r="H24" s="19"/>
      <c r="I24" s="19"/>
      <c r="J24" s="19"/>
      <c r="K24" s="19"/>
      <c r="L24" s="19"/>
      <c r="M24" s="19"/>
      <c r="N24" s="19"/>
      <c r="O24" s="19"/>
      <c r="P24" s="19"/>
      <c r="Q24" s="19"/>
      <c r="R24" s="19"/>
      <c r="S24" s="19"/>
      <c r="T24" s="19"/>
      <c r="U24" s="19"/>
      <c r="V24" s="19"/>
      <c r="W24" s="19"/>
      <c r="X24" s="19"/>
      <c r="Y24" s="19"/>
      <c r="Z24" s="19"/>
      <c r="AA24" s="19"/>
      <c r="AB24" s="19"/>
      <c r="AC24" s="19"/>
      <c r="AD24" s="19"/>
      <c r="AE24" s="19"/>
      <c r="AF24" s="19"/>
    </row>
    <row r="25" spans="2:33" ht="18" customHeight="1">
      <c r="B25" s="418" t="s">
        <v>24</v>
      </c>
      <c r="C25" s="445"/>
      <c r="D25" s="445"/>
      <c r="E25" s="445"/>
      <c r="F25" s="445"/>
      <c r="G25" s="445"/>
      <c r="H25" s="445"/>
      <c r="I25" s="445"/>
      <c r="J25" s="445"/>
      <c r="K25" s="445"/>
      <c r="L25" s="445"/>
      <c r="M25" s="445"/>
      <c r="N25" s="445"/>
      <c r="O25" s="445"/>
      <c r="P25" s="445"/>
      <c r="Q25" s="445"/>
      <c r="R25" s="445"/>
      <c r="S25" s="445"/>
      <c r="T25" s="445"/>
      <c r="U25" s="445"/>
      <c r="V25" s="445"/>
      <c r="W25" s="445"/>
      <c r="X25" s="445"/>
      <c r="Y25" s="445"/>
      <c r="Z25" s="445"/>
      <c r="AA25" s="445"/>
      <c r="AB25" s="445"/>
      <c r="AC25" s="445"/>
      <c r="AD25" s="445"/>
      <c r="AE25" s="445"/>
      <c r="AF25" s="19"/>
    </row>
    <row r="26" spans="2:33" ht="18" customHeight="1">
      <c r="B26" s="20"/>
      <c r="C26" s="19"/>
      <c r="D26" s="19"/>
      <c r="E26" s="19"/>
      <c r="F26" s="19"/>
      <c r="G26" s="19"/>
      <c r="H26" s="19"/>
      <c r="I26" s="19"/>
      <c r="J26" s="19"/>
      <c r="K26" s="19"/>
      <c r="L26" s="19"/>
      <c r="M26" s="19"/>
      <c r="N26" s="19"/>
      <c r="O26" s="19"/>
      <c r="P26" s="19"/>
      <c r="Q26" s="19"/>
      <c r="R26" s="19"/>
      <c r="S26" s="19"/>
      <c r="T26" s="19"/>
      <c r="U26" s="19"/>
      <c r="V26" s="19"/>
      <c r="W26" s="19"/>
      <c r="X26" s="19"/>
      <c r="Y26" s="19"/>
      <c r="Z26" s="19"/>
      <c r="AA26" s="19"/>
      <c r="AB26" s="19"/>
      <c r="AC26" s="19"/>
      <c r="AD26" s="19"/>
      <c r="AE26" s="19"/>
      <c r="AF26" s="19"/>
    </row>
    <row r="27" spans="2:33" ht="18" customHeight="1">
      <c r="B27" s="19"/>
      <c r="C27" s="19"/>
      <c r="D27" s="19"/>
      <c r="E27" s="19"/>
      <c r="F27" s="19"/>
      <c r="G27" s="19"/>
      <c r="H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row>
    <row r="28" spans="2:33" ht="18" customHeight="1">
      <c r="B28" s="19"/>
      <c r="C28" s="19"/>
      <c r="D28" s="19"/>
      <c r="E28" s="19"/>
      <c r="F28" s="19"/>
      <c r="G28" s="19"/>
      <c r="H28" s="19"/>
      <c r="I28" s="19"/>
      <c r="J28" s="19"/>
      <c r="K28" s="19"/>
      <c r="L28" s="19"/>
      <c r="M28" s="20" t="s">
        <v>5</v>
      </c>
      <c r="O28" s="418" t="s">
        <v>339</v>
      </c>
      <c r="P28" s="418"/>
      <c r="Q28" s="392" t="str">
        <f>IF(入力シート!C26="","",入力シート!C26)</f>
        <v/>
      </c>
      <c r="R28" s="392"/>
      <c r="S28" s="20" t="s">
        <v>9</v>
      </c>
      <c r="T28" s="385" t="str">
        <f>IF(入力シート!C26="","",入力シート!C26)</f>
        <v/>
      </c>
      <c r="U28" s="385"/>
      <c r="V28" s="20" t="s">
        <v>10</v>
      </c>
      <c r="W28" s="386" t="str">
        <f>IF(入力シート!C26="","",入力シート!C26)</f>
        <v/>
      </c>
      <c r="X28" s="386"/>
      <c r="Y28" s="20" t="s">
        <v>11</v>
      </c>
      <c r="Z28" s="19"/>
      <c r="AA28" s="19"/>
      <c r="AB28" s="19"/>
      <c r="AC28" s="19"/>
      <c r="AD28" s="19"/>
      <c r="AE28" s="19"/>
      <c r="AF28" s="19"/>
      <c r="AG28" s="19"/>
    </row>
    <row r="29" spans="2:33" ht="18" customHeight="1">
      <c r="B29" s="19"/>
      <c r="C29" s="19"/>
      <c r="D29" s="19"/>
      <c r="E29" s="19"/>
      <c r="F29" s="19"/>
      <c r="G29" s="19"/>
      <c r="H29" s="19"/>
      <c r="I29" s="19"/>
      <c r="J29" s="19"/>
      <c r="K29" s="19"/>
      <c r="L29" s="19"/>
      <c r="M29" s="20"/>
      <c r="N29" s="28"/>
      <c r="O29" s="28"/>
      <c r="P29" s="20"/>
      <c r="Q29" s="20"/>
      <c r="R29" s="20"/>
      <c r="S29" s="20"/>
      <c r="T29" s="20"/>
      <c r="U29" s="20"/>
      <c r="V29" s="19"/>
      <c r="W29" s="19"/>
      <c r="X29" s="19"/>
      <c r="Y29" s="19"/>
      <c r="Z29" s="19"/>
      <c r="AA29" s="19"/>
      <c r="AB29" s="19"/>
      <c r="AC29" s="19"/>
      <c r="AD29" s="19"/>
      <c r="AE29" s="19"/>
      <c r="AF29" s="19"/>
      <c r="AG29" s="19"/>
    </row>
    <row r="30" spans="2:33" ht="18" customHeight="1">
      <c r="B30" s="19"/>
      <c r="C30" s="19"/>
      <c r="D30" s="19"/>
      <c r="E30" s="19"/>
      <c r="F30" s="435" t="s">
        <v>26</v>
      </c>
      <c r="G30" s="445"/>
      <c r="H30" s="445"/>
      <c r="I30" s="445"/>
      <c r="J30" s="445"/>
      <c r="K30" s="19"/>
      <c r="L30" s="20"/>
      <c r="M30" s="20"/>
      <c r="N30" s="20"/>
      <c r="O30" s="20"/>
      <c r="P30" s="20"/>
      <c r="Q30" s="20"/>
      <c r="R30" s="20"/>
      <c r="S30" s="20"/>
      <c r="T30" s="20"/>
      <c r="U30" s="20"/>
      <c r="V30" s="19"/>
      <c r="W30" s="19"/>
      <c r="X30" s="19"/>
      <c r="Y30" s="19"/>
      <c r="Z30" s="19"/>
      <c r="AA30" s="19"/>
      <c r="AB30" s="19"/>
      <c r="AC30" s="19"/>
      <c r="AD30" s="19"/>
      <c r="AE30" s="19"/>
      <c r="AF30" s="19"/>
    </row>
    <row r="31" spans="2:33" ht="18" customHeight="1">
      <c r="B31" s="19"/>
      <c r="C31" s="19"/>
      <c r="D31" s="19"/>
      <c r="E31" s="19"/>
      <c r="F31" s="19"/>
      <c r="G31" s="17"/>
      <c r="H31" s="19"/>
      <c r="I31" s="19"/>
      <c r="J31" s="19"/>
      <c r="K31" s="19"/>
      <c r="L31" s="19"/>
      <c r="M31" s="20"/>
      <c r="N31" s="20"/>
      <c r="O31" s="20"/>
      <c r="P31" s="20"/>
      <c r="Q31" s="20"/>
      <c r="R31" s="20"/>
      <c r="S31" s="20"/>
      <c r="T31" s="20"/>
      <c r="U31" s="20"/>
      <c r="V31" s="20"/>
      <c r="W31" s="19"/>
      <c r="X31" s="19"/>
      <c r="Y31" s="19"/>
      <c r="Z31" s="19"/>
      <c r="AA31" s="19"/>
      <c r="AB31" s="19"/>
      <c r="AC31" s="19"/>
      <c r="AD31" s="19"/>
      <c r="AE31" s="19"/>
      <c r="AF31" s="19"/>
      <c r="AG31" s="19"/>
    </row>
    <row r="32" spans="2:33" ht="18" customHeight="1">
      <c r="B32" s="19"/>
      <c r="C32" s="19"/>
      <c r="D32" s="19"/>
      <c r="E32" s="19"/>
      <c r="F32" s="19"/>
      <c r="G32" s="19"/>
      <c r="H32" s="19"/>
      <c r="I32" s="19"/>
      <c r="J32" s="19"/>
      <c r="K32" s="19"/>
      <c r="L32" s="19"/>
      <c r="M32" s="20" t="s">
        <v>6</v>
      </c>
      <c r="O32" s="418" t="s">
        <v>339</v>
      </c>
      <c r="P32" s="418"/>
      <c r="Q32" s="392" t="str">
        <f>IF(入力シート!C27="","",入力シート!C27)</f>
        <v/>
      </c>
      <c r="R32" s="392"/>
      <c r="S32" s="20" t="s">
        <v>9</v>
      </c>
      <c r="T32" s="385" t="str">
        <f>IF(入力シート!C27="","",入力シート!C27)</f>
        <v/>
      </c>
      <c r="U32" s="385"/>
      <c r="V32" s="20" t="s">
        <v>10</v>
      </c>
      <c r="W32" s="386" t="str">
        <f>IF(入力シート!C27="","",入力シート!C27)</f>
        <v/>
      </c>
      <c r="X32" s="386"/>
      <c r="Y32" s="20" t="s">
        <v>11</v>
      </c>
      <c r="Z32" s="19"/>
      <c r="AA32" s="19"/>
      <c r="AB32" s="19"/>
      <c r="AC32" s="19"/>
      <c r="AD32" s="19"/>
      <c r="AE32" s="19"/>
      <c r="AF32" s="19"/>
      <c r="AG32" s="19"/>
    </row>
    <row r="33" spans="2:32" ht="18" customHeight="1">
      <c r="B33" s="19"/>
      <c r="C33" s="19"/>
      <c r="D33" s="19"/>
      <c r="E33" s="19"/>
      <c r="F33" s="19"/>
      <c r="G33" s="19"/>
      <c r="H33" s="19"/>
      <c r="I33" s="19"/>
      <c r="J33" s="19"/>
      <c r="K33" s="19"/>
      <c r="L33" s="19"/>
      <c r="M33" s="19"/>
      <c r="N33" s="19"/>
      <c r="O33" s="19"/>
      <c r="P33" s="19"/>
      <c r="Q33" s="19"/>
      <c r="R33" s="19"/>
      <c r="S33" s="19"/>
      <c r="T33" s="19"/>
      <c r="U33" s="19"/>
      <c r="V33" s="19"/>
      <c r="W33" s="19"/>
      <c r="X33" s="19"/>
      <c r="Y33" s="19"/>
      <c r="Z33" s="19"/>
      <c r="AA33" s="19"/>
      <c r="AB33" s="19"/>
      <c r="AC33" s="19"/>
      <c r="AD33" s="19"/>
      <c r="AE33" s="19"/>
      <c r="AF33" s="19"/>
    </row>
    <row r="34" spans="2:32" ht="18" customHeight="1">
      <c r="B34" s="19"/>
      <c r="C34" s="19"/>
      <c r="D34" s="19"/>
      <c r="E34" s="19"/>
      <c r="F34" s="19"/>
      <c r="G34" s="19"/>
      <c r="H34" s="19"/>
      <c r="I34" s="19"/>
      <c r="J34" s="19"/>
      <c r="K34" s="19"/>
      <c r="L34" s="19"/>
      <c r="M34" s="19"/>
      <c r="N34" s="19"/>
      <c r="O34" s="19"/>
      <c r="P34" s="19"/>
      <c r="Q34" s="19"/>
      <c r="R34" s="19"/>
      <c r="S34" s="19"/>
      <c r="T34" s="19"/>
      <c r="U34" s="19"/>
      <c r="V34" s="19"/>
      <c r="W34" s="19"/>
      <c r="X34" s="19"/>
      <c r="Y34" s="19"/>
      <c r="Z34" s="19"/>
      <c r="AA34" s="19"/>
      <c r="AB34" s="19"/>
      <c r="AC34" s="19"/>
      <c r="AD34" s="19"/>
      <c r="AE34" s="19"/>
      <c r="AF34" s="19"/>
    </row>
    <row r="35" spans="2:32" ht="18" customHeight="1">
      <c r="B35" s="19"/>
      <c r="C35" s="19"/>
      <c r="D35" s="19"/>
      <c r="E35" s="19"/>
      <c r="F35" s="19"/>
      <c r="G35" s="19"/>
      <c r="H35" s="19"/>
      <c r="I35" s="19"/>
      <c r="J35" s="19"/>
      <c r="K35" s="19"/>
      <c r="L35" s="19"/>
      <c r="M35" s="19"/>
      <c r="N35" s="19"/>
      <c r="O35" s="19"/>
      <c r="P35" s="19"/>
      <c r="Q35" s="19"/>
      <c r="R35" s="19"/>
      <c r="S35" s="19"/>
      <c r="T35" s="19"/>
      <c r="U35" s="19"/>
      <c r="V35" s="19"/>
      <c r="W35" s="19"/>
      <c r="X35" s="19"/>
      <c r="Y35" s="19"/>
      <c r="Z35" s="19"/>
      <c r="AA35" s="19"/>
      <c r="AB35" s="19"/>
      <c r="AC35" s="19"/>
      <c r="AD35" s="19"/>
      <c r="AE35" s="19"/>
      <c r="AF35" s="19"/>
    </row>
    <row r="36" spans="2:32" ht="18" customHeight="1">
      <c r="B36" s="19"/>
      <c r="C36" s="19"/>
      <c r="D36" s="19"/>
      <c r="E36" s="19"/>
      <c r="F36" s="19"/>
      <c r="G36" s="19"/>
      <c r="H36" s="19"/>
      <c r="I36" s="19"/>
      <c r="J36" s="19"/>
      <c r="K36" s="19"/>
      <c r="L36" s="19"/>
      <c r="M36" s="19"/>
      <c r="N36" s="19"/>
      <c r="O36" s="19"/>
      <c r="P36" s="19"/>
      <c r="Q36" s="19"/>
      <c r="R36" s="19"/>
      <c r="S36" s="19"/>
      <c r="T36" s="19"/>
      <c r="U36" s="19"/>
      <c r="V36" s="19"/>
      <c r="W36" s="19"/>
      <c r="X36" s="19"/>
      <c r="Y36" s="19"/>
      <c r="Z36" s="19"/>
      <c r="AA36" s="19"/>
      <c r="AB36" s="19"/>
      <c r="AC36" s="19"/>
      <c r="AD36" s="19"/>
      <c r="AE36" s="19"/>
      <c r="AF36" s="19"/>
    </row>
    <row r="37" spans="2:32" ht="18" customHeight="1">
      <c r="B37" s="19"/>
      <c r="C37" s="19"/>
      <c r="D37" s="19"/>
      <c r="E37" s="19"/>
      <c r="F37" s="19"/>
      <c r="G37" s="19"/>
      <c r="H37" s="19"/>
      <c r="I37" s="19"/>
      <c r="J37" s="19"/>
      <c r="K37" s="19"/>
      <c r="L37" s="19"/>
      <c r="M37" s="19"/>
      <c r="N37" s="19"/>
      <c r="O37" s="19"/>
      <c r="P37" s="19"/>
      <c r="Q37" s="19"/>
      <c r="R37" s="19"/>
      <c r="S37" s="19"/>
      <c r="T37" s="19"/>
      <c r="U37" s="19"/>
      <c r="V37" s="19"/>
      <c r="W37" s="19"/>
      <c r="X37" s="19"/>
      <c r="Y37" s="19"/>
      <c r="Z37" s="19"/>
      <c r="AA37" s="19"/>
      <c r="AB37" s="19"/>
      <c r="AC37" s="19"/>
      <c r="AD37" s="19"/>
      <c r="AE37" s="19"/>
      <c r="AF37" s="19"/>
    </row>
    <row r="38" spans="2:32" ht="18" customHeight="1">
      <c r="B38" s="19"/>
      <c r="C38" s="19"/>
      <c r="D38" s="19"/>
      <c r="E38" s="19"/>
      <c r="F38" s="19"/>
      <c r="G38" s="19"/>
      <c r="H38" s="19"/>
      <c r="I38" s="19"/>
      <c r="J38" s="19"/>
      <c r="K38" s="19"/>
      <c r="L38" s="19"/>
      <c r="M38" s="19"/>
      <c r="N38" s="19"/>
      <c r="O38" s="19"/>
      <c r="P38" s="19"/>
      <c r="Q38" s="19"/>
      <c r="R38" s="19"/>
      <c r="S38" s="19"/>
      <c r="T38" s="19"/>
      <c r="U38" s="19"/>
      <c r="V38" s="19"/>
      <c r="W38" s="19"/>
      <c r="X38" s="19"/>
      <c r="Y38" s="19"/>
      <c r="Z38" s="19"/>
      <c r="AA38" s="19"/>
      <c r="AB38" s="19"/>
      <c r="AC38" s="19"/>
      <c r="AD38" s="19"/>
      <c r="AE38" s="19"/>
      <c r="AF38" s="19"/>
    </row>
    <row r="39" spans="2:32" ht="18" customHeight="1">
      <c r="B39" s="19"/>
      <c r="C39" s="19"/>
      <c r="D39" s="19"/>
      <c r="E39" s="19"/>
      <c r="F39" s="19"/>
      <c r="G39" s="19"/>
      <c r="H39" s="19"/>
      <c r="I39" s="19"/>
      <c r="J39" s="19"/>
      <c r="K39" s="19"/>
      <c r="L39" s="19"/>
      <c r="M39" s="19"/>
      <c r="N39" s="19"/>
      <c r="O39" s="19"/>
      <c r="P39" s="19"/>
      <c r="Q39" s="19"/>
      <c r="R39" s="19"/>
      <c r="S39" s="19"/>
      <c r="T39" s="19"/>
      <c r="U39" s="19"/>
      <c r="V39" s="19"/>
      <c r="W39" s="19"/>
      <c r="X39" s="19"/>
      <c r="Y39" s="19"/>
      <c r="Z39" s="19"/>
      <c r="AA39" s="19"/>
      <c r="AB39" s="19"/>
      <c r="AC39" s="19"/>
      <c r="AD39" s="19"/>
      <c r="AE39" s="19"/>
      <c r="AF39" s="19"/>
    </row>
    <row r="40" spans="2:32" ht="18" customHeight="1">
      <c r="B40" s="19"/>
      <c r="C40" s="19"/>
      <c r="D40" s="19"/>
      <c r="E40" s="19"/>
      <c r="F40" s="19"/>
      <c r="G40" s="19"/>
      <c r="H40" s="19"/>
      <c r="I40" s="19"/>
      <c r="J40" s="19"/>
      <c r="K40" s="19"/>
      <c r="L40" s="19"/>
      <c r="M40" s="19"/>
      <c r="N40" s="19"/>
      <c r="O40" s="19"/>
      <c r="P40" s="19"/>
      <c r="Q40" s="19"/>
      <c r="R40" s="19"/>
      <c r="S40" s="19"/>
      <c r="T40" s="19"/>
      <c r="U40" s="19"/>
      <c r="V40" s="19"/>
      <c r="W40" s="19"/>
      <c r="X40" s="19"/>
      <c r="Y40" s="19"/>
      <c r="Z40" s="19"/>
      <c r="AA40" s="19"/>
      <c r="AB40" s="19"/>
      <c r="AC40" s="19"/>
      <c r="AD40" s="19"/>
      <c r="AE40" s="19"/>
      <c r="AF40" s="19"/>
    </row>
    <row r="41" spans="2:32" ht="18" customHeight="1">
      <c r="B41" s="19"/>
      <c r="C41" s="19"/>
      <c r="D41" s="19"/>
      <c r="E41" s="19"/>
      <c r="F41" s="19"/>
      <c r="G41" s="19"/>
      <c r="H41" s="19"/>
      <c r="I41" s="19"/>
      <c r="J41" s="19"/>
      <c r="K41" s="19"/>
      <c r="L41" s="19"/>
      <c r="M41" s="19"/>
      <c r="N41" s="19"/>
      <c r="O41" s="19"/>
      <c r="P41" s="19"/>
      <c r="Q41" s="19"/>
      <c r="R41" s="19"/>
      <c r="S41" s="19"/>
      <c r="T41" s="19"/>
      <c r="U41" s="19"/>
      <c r="V41" s="19"/>
      <c r="W41" s="19"/>
      <c r="X41" s="19"/>
      <c r="Y41" s="19"/>
      <c r="Z41" s="19"/>
      <c r="AA41" s="19"/>
      <c r="AB41" s="19"/>
      <c r="AC41" s="19"/>
      <c r="AD41" s="19"/>
      <c r="AE41" s="19"/>
      <c r="AF41" s="19"/>
    </row>
    <row r="42" spans="2:32" ht="18" customHeight="1">
      <c r="B42" s="19"/>
      <c r="C42" s="19"/>
      <c r="D42" s="19"/>
      <c r="E42" s="19"/>
      <c r="F42" s="19"/>
      <c r="G42" s="19"/>
      <c r="H42" s="19"/>
      <c r="I42" s="19"/>
      <c r="J42" s="19"/>
      <c r="K42" s="19"/>
      <c r="L42" s="19"/>
      <c r="M42" s="19"/>
      <c r="N42" s="19"/>
      <c r="O42" s="19"/>
      <c r="P42" s="19"/>
      <c r="Q42" s="19"/>
      <c r="R42" s="19"/>
      <c r="S42" s="19"/>
      <c r="T42" s="19"/>
      <c r="U42" s="19"/>
      <c r="V42" s="19"/>
      <c r="W42" s="19"/>
      <c r="X42" s="19"/>
      <c r="Y42" s="19"/>
      <c r="Z42" s="19"/>
      <c r="AA42" s="19"/>
      <c r="AB42" s="19"/>
      <c r="AC42" s="19"/>
      <c r="AD42" s="19"/>
      <c r="AE42" s="19"/>
      <c r="AF42" s="19"/>
    </row>
    <row r="43" spans="2:32" ht="18" customHeight="1">
      <c r="B43" s="19"/>
      <c r="C43" s="19"/>
      <c r="D43" s="19"/>
      <c r="E43" s="19"/>
      <c r="F43" s="19"/>
      <c r="G43" s="19"/>
      <c r="H43" s="19"/>
      <c r="I43" s="19"/>
      <c r="J43" s="19"/>
      <c r="K43" s="19"/>
      <c r="L43" s="19"/>
      <c r="M43" s="19"/>
      <c r="N43" s="19"/>
      <c r="O43" s="19"/>
      <c r="P43" s="19"/>
      <c r="Q43" s="19"/>
      <c r="R43" s="19"/>
      <c r="S43" s="19"/>
      <c r="T43" s="19"/>
      <c r="U43" s="19"/>
      <c r="V43" s="19"/>
      <c r="W43" s="19"/>
      <c r="X43" s="19"/>
      <c r="Y43" s="19"/>
      <c r="Z43" s="19"/>
      <c r="AA43" s="19"/>
      <c r="AB43" s="19"/>
      <c r="AC43" s="19"/>
      <c r="AD43" s="19"/>
      <c r="AE43" s="19"/>
      <c r="AF43" s="19"/>
    </row>
    <row r="44" spans="2:32" ht="18" customHeight="1">
      <c r="B44" s="19"/>
      <c r="C44" s="19"/>
      <c r="D44" s="19"/>
      <c r="E44" s="19"/>
      <c r="F44" s="19"/>
      <c r="G44" s="19"/>
      <c r="H44" s="19"/>
      <c r="I44" s="19"/>
      <c r="J44" s="19"/>
      <c r="K44" s="19"/>
      <c r="L44" s="19"/>
      <c r="M44" s="19"/>
      <c r="N44" s="19"/>
      <c r="O44" s="19"/>
      <c r="P44" s="19"/>
      <c r="Q44" s="19"/>
      <c r="R44" s="19"/>
      <c r="S44" s="19"/>
      <c r="T44" s="19"/>
      <c r="U44" s="19"/>
      <c r="V44" s="19"/>
      <c r="W44" s="19"/>
      <c r="X44" s="19"/>
      <c r="Y44" s="19"/>
      <c r="Z44" s="19"/>
      <c r="AA44" s="19"/>
      <c r="AB44" s="19"/>
      <c r="AC44" s="19"/>
      <c r="AD44" s="19"/>
      <c r="AE44" s="19"/>
      <c r="AF44" s="19"/>
    </row>
    <row r="45" spans="2:32" ht="18" customHeight="1">
      <c r="B45" s="19"/>
      <c r="C45" s="19"/>
      <c r="D45" s="19"/>
      <c r="E45" s="19"/>
      <c r="F45" s="19"/>
      <c r="G45" s="19"/>
      <c r="H45" s="19"/>
      <c r="I45" s="19"/>
      <c r="J45" s="19"/>
      <c r="K45" s="19"/>
      <c r="L45" s="19"/>
      <c r="M45" s="19"/>
      <c r="N45" s="19"/>
      <c r="O45" s="19"/>
      <c r="P45" s="19"/>
      <c r="Q45" s="19"/>
      <c r="R45" s="19"/>
      <c r="S45" s="19"/>
      <c r="T45" s="19"/>
      <c r="U45" s="19"/>
      <c r="V45" s="19"/>
      <c r="W45" s="19"/>
      <c r="X45" s="19"/>
      <c r="Y45" s="19"/>
      <c r="Z45" s="19"/>
      <c r="AA45" s="19"/>
      <c r="AB45" s="19"/>
      <c r="AC45" s="19"/>
      <c r="AD45" s="19"/>
      <c r="AE45" s="19"/>
      <c r="AF45" s="19"/>
    </row>
    <row r="46" spans="2:32" ht="18" customHeight="1">
      <c r="B46" s="19"/>
      <c r="C46" s="19"/>
      <c r="D46" s="19"/>
      <c r="E46" s="19"/>
      <c r="F46" s="19"/>
      <c r="G46" s="19"/>
      <c r="H46" s="19"/>
      <c r="I46" s="19"/>
      <c r="J46" s="19"/>
      <c r="K46" s="19"/>
      <c r="L46" s="19"/>
      <c r="M46" s="19"/>
      <c r="N46" s="19"/>
      <c r="O46" s="19"/>
      <c r="P46" s="19"/>
      <c r="Q46" s="19"/>
      <c r="R46" s="19"/>
      <c r="S46" s="19"/>
      <c r="T46" s="19"/>
      <c r="U46" s="19"/>
      <c r="V46" s="19"/>
      <c r="W46" s="19"/>
      <c r="X46" s="19"/>
      <c r="Y46" s="19"/>
      <c r="Z46" s="19"/>
      <c r="AA46" s="19"/>
      <c r="AB46" s="19"/>
      <c r="AC46" s="19"/>
      <c r="AD46" s="19"/>
      <c r="AE46" s="19"/>
      <c r="AF46" s="19"/>
    </row>
    <row r="47" spans="2:32" ht="18" customHeight="1">
      <c r="B47" s="19"/>
      <c r="C47" s="19"/>
      <c r="D47" s="19"/>
      <c r="E47" s="19"/>
      <c r="F47" s="19"/>
      <c r="G47" s="19"/>
      <c r="H47" s="19"/>
      <c r="I47" s="19"/>
      <c r="J47" s="19"/>
      <c r="K47" s="19"/>
      <c r="L47" s="19"/>
      <c r="M47" s="19"/>
      <c r="N47" s="19"/>
      <c r="O47" s="19"/>
      <c r="P47" s="19"/>
      <c r="Q47" s="19"/>
      <c r="R47" s="19"/>
      <c r="S47" s="19"/>
      <c r="T47" s="19"/>
      <c r="U47" s="19"/>
      <c r="V47" s="19"/>
      <c r="W47" s="19"/>
      <c r="X47" s="19"/>
      <c r="Y47" s="19"/>
      <c r="Z47" s="19"/>
      <c r="AA47" s="19"/>
      <c r="AB47" s="19"/>
      <c r="AC47" s="19"/>
      <c r="AD47" s="19"/>
      <c r="AE47" s="19"/>
      <c r="AF47" s="19"/>
    </row>
    <row r="48" spans="2:32" ht="18" customHeight="1">
      <c r="B48" s="19"/>
      <c r="C48" s="19"/>
      <c r="D48" s="19"/>
      <c r="E48" s="19"/>
      <c r="F48" s="19"/>
      <c r="G48" s="19"/>
      <c r="H48" s="19"/>
      <c r="I48" s="19"/>
      <c r="J48" s="19"/>
      <c r="K48" s="19"/>
      <c r="L48" s="19"/>
      <c r="M48" s="19"/>
      <c r="N48" s="19"/>
      <c r="O48" s="19"/>
      <c r="P48" s="19"/>
      <c r="Q48" s="19"/>
      <c r="R48" s="19"/>
      <c r="S48" s="19"/>
      <c r="T48" s="19"/>
      <c r="U48" s="19"/>
      <c r="V48" s="19"/>
      <c r="W48" s="19"/>
      <c r="X48" s="19"/>
      <c r="Y48" s="19"/>
      <c r="Z48" s="19"/>
      <c r="AA48" s="19"/>
      <c r="AB48" s="19"/>
      <c r="AC48" s="19"/>
      <c r="AD48" s="19"/>
      <c r="AE48" s="19"/>
      <c r="AF48" s="19"/>
    </row>
    <row r="49" spans="2:32" ht="18" customHeight="1">
      <c r="B49" s="19"/>
      <c r="C49" s="19"/>
      <c r="D49" s="19"/>
      <c r="E49" s="19"/>
      <c r="F49" s="19"/>
      <c r="G49" s="19"/>
      <c r="H49" s="19"/>
      <c r="I49" s="19"/>
      <c r="J49" s="19"/>
      <c r="K49" s="19"/>
      <c r="L49" s="19"/>
      <c r="M49" s="19"/>
      <c r="N49" s="19"/>
      <c r="O49" s="19"/>
      <c r="P49" s="19"/>
      <c r="Q49" s="19"/>
      <c r="R49" s="19"/>
      <c r="S49" s="19"/>
      <c r="T49" s="19"/>
      <c r="U49" s="19"/>
      <c r="V49" s="19"/>
      <c r="W49" s="19"/>
      <c r="X49" s="19"/>
      <c r="Y49" s="19"/>
      <c r="Z49" s="19"/>
      <c r="AA49" s="19"/>
      <c r="AB49" s="19"/>
      <c r="AC49" s="19"/>
      <c r="AD49" s="19"/>
      <c r="AE49" s="19"/>
      <c r="AF49" s="19"/>
    </row>
    <row r="50" spans="2:32" ht="18" customHeight="1">
      <c r="B50" s="19"/>
      <c r="C50" s="19"/>
      <c r="D50" s="19"/>
      <c r="E50" s="19"/>
      <c r="F50" s="19"/>
      <c r="G50" s="19"/>
      <c r="H50" s="19"/>
      <c r="I50" s="19"/>
      <c r="J50" s="19"/>
      <c r="K50" s="19"/>
      <c r="L50" s="19"/>
      <c r="M50" s="19"/>
      <c r="N50" s="19"/>
      <c r="O50" s="19"/>
      <c r="P50" s="19"/>
      <c r="Q50" s="19"/>
      <c r="R50" s="19"/>
      <c r="S50" s="19"/>
      <c r="T50" s="19"/>
      <c r="U50" s="19"/>
      <c r="V50" s="19"/>
      <c r="W50" s="19"/>
      <c r="X50" s="19"/>
      <c r="Y50" s="19"/>
      <c r="Z50" s="19"/>
      <c r="AA50" s="19"/>
      <c r="AB50" s="19"/>
      <c r="AC50" s="19"/>
      <c r="AD50" s="19"/>
      <c r="AE50" s="19"/>
      <c r="AF50" s="19"/>
    </row>
    <row r="51" spans="2:32" ht="18" customHeight="1">
      <c r="B51" s="19"/>
      <c r="C51" s="19"/>
      <c r="D51" s="19"/>
      <c r="E51" s="19"/>
      <c r="F51" s="19"/>
      <c r="G51" s="19"/>
      <c r="H51" s="19"/>
      <c r="I51" s="19"/>
      <c r="J51" s="19"/>
      <c r="K51" s="19"/>
      <c r="L51" s="19"/>
      <c r="M51" s="19"/>
      <c r="N51" s="19"/>
      <c r="O51" s="19"/>
      <c r="P51" s="19"/>
      <c r="Q51" s="19"/>
      <c r="R51" s="19"/>
      <c r="S51" s="19"/>
      <c r="T51" s="19"/>
      <c r="U51" s="19"/>
      <c r="V51" s="19"/>
      <c r="W51" s="19"/>
      <c r="X51" s="19"/>
      <c r="Y51" s="19"/>
      <c r="Z51" s="19"/>
      <c r="AA51" s="19"/>
      <c r="AB51" s="19"/>
      <c r="AC51" s="19"/>
      <c r="AD51" s="19"/>
      <c r="AE51" s="19"/>
      <c r="AF51" s="19"/>
    </row>
    <row r="52" spans="2:32" ht="18" customHeight="1">
      <c r="B52" s="19"/>
      <c r="C52" s="19"/>
      <c r="D52" s="19"/>
      <c r="E52" s="19"/>
      <c r="F52" s="19"/>
      <c r="G52" s="19"/>
      <c r="H52" s="19"/>
      <c r="I52" s="19"/>
      <c r="J52" s="19"/>
      <c r="K52" s="19"/>
      <c r="L52" s="19"/>
      <c r="M52" s="19"/>
      <c r="N52" s="19"/>
      <c r="O52" s="19"/>
      <c r="P52" s="19"/>
      <c r="Q52" s="19"/>
      <c r="R52" s="19"/>
      <c r="S52" s="19"/>
      <c r="T52" s="19"/>
      <c r="U52" s="19"/>
      <c r="V52" s="19"/>
      <c r="W52" s="19"/>
      <c r="X52" s="19"/>
      <c r="Y52" s="19"/>
      <c r="Z52" s="19"/>
      <c r="AA52" s="19"/>
      <c r="AB52" s="19"/>
      <c r="AC52" s="19"/>
      <c r="AD52" s="19"/>
      <c r="AE52" s="19"/>
      <c r="AF52" s="19"/>
    </row>
    <row r="53" spans="2:32" ht="30" customHeight="1">
      <c r="B53" s="19"/>
      <c r="C53" s="19"/>
      <c r="D53" s="19"/>
      <c r="E53" s="19"/>
      <c r="F53" s="19"/>
      <c r="G53" s="19"/>
      <c r="H53" s="19"/>
      <c r="I53" s="19"/>
      <c r="J53" s="19"/>
      <c r="K53" s="19"/>
      <c r="L53" s="19"/>
      <c r="M53" s="19"/>
      <c r="N53" s="19"/>
      <c r="O53" s="19"/>
      <c r="P53" s="19"/>
      <c r="Q53" s="19"/>
      <c r="R53" s="19"/>
      <c r="S53" s="19"/>
      <c r="T53" s="19"/>
      <c r="U53" s="19"/>
      <c r="V53" s="19"/>
      <c r="W53" s="19"/>
      <c r="X53" s="19"/>
      <c r="Y53" s="19"/>
      <c r="Z53" s="19"/>
      <c r="AA53" s="19"/>
      <c r="AB53" s="19"/>
      <c r="AC53" s="19"/>
      <c r="AD53" s="19"/>
      <c r="AE53" s="19"/>
      <c r="AF53" s="19"/>
    </row>
    <row r="54" spans="2:32" ht="30" customHeight="1">
      <c r="B54" s="19"/>
      <c r="C54" s="19"/>
      <c r="D54" s="19"/>
      <c r="E54" s="19"/>
      <c r="F54" s="19"/>
      <c r="G54" s="19"/>
      <c r="H54" s="19"/>
      <c r="I54" s="19"/>
      <c r="J54" s="19"/>
      <c r="K54" s="19"/>
      <c r="L54" s="19"/>
      <c r="M54" s="19"/>
      <c r="N54" s="19"/>
      <c r="O54" s="19"/>
      <c r="P54" s="19"/>
      <c r="Q54" s="19"/>
      <c r="R54" s="19"/>
      <c r="S54" s="19"/>
      <c r="T54" s="19"/>
      <c r="U54" s="19"/>
      <c r="V54" s="19"/>
      <c r="W54" s="19"/>
      <c r="X54" s="19"/>
      <c r="Y54" s="19"/>
      <c r="Z54" s="19"/>
      <c r="AA54" s="19"/>
      <c r="AB54" s="19"/>
      <c r="AC54" s="19"/>
      <c r="AD54" s="19"/>
      <c r="AE54" s="19"/>
      <c r="AF54" s="19"/>
    </row>
    <row r="55" spans="2:32" ht="30" customHeight="1">
      <c r="B55" s="19"/>
      <c r="C55" s="19"/>
      <c r="D55" s="19"/>
      <c r="E55" s="19"/>
      <c r="F55" s="19"/>
      <c r="G55" s="19"/>
      <c r="H55" s="19"/>
      <c r="I55" s="19"/>
      <c r="J55" s="19"/>
      <c r="K55" s="19"/>
      <c r="L55" s="19"/>
      <c r="M55" s="19"/>
      <c r="N55" s="19"/>
      <c r="O55" s="19"/>
      <c r="P55" s="19"/>
      <c r="Q55" s="19"/>
      <c r="R55" s="19"/>
      <c r="S55" s="19"/>
      <c r="T55" s="19"/>
      <c r="U55" s="19"/>
      <c r="V55" s="19"/>
      <c r="W55" s="19"/>
      <c r="X55" s="19"/>
      <c r="Y55" s="19"/>
      <c r="Z55" s="19"/>
      <c r="AA55" s="19"/>
      <c r="AB55" s="19"/>
      <c r="AC55" s="19"/>
      <c r="AD55" s="19"/>
      <c r="AE55" s="19"/>
      <c r="AF55" s="19"/>
    </row>
  </sheetData>
  <mergeCells count="25">
    <mergeCell ref="Q32:R32"/>
    <mergeCell ref="T32:U32"/>
    <mergeCell ref="W32:X32"/>
    <mergeCell ref="M16:R16"/>
    <mergeCell ref="B20:AE20"/>
    <mergeCell ref="F30:J30"/>
    <mergeCell ref="B25:AE25"/>
    <mergeCell ref="B21:AE21"/>
    <mergeCell ref="O28:P28"/>
    <mergeCell ref="O32:P32"/>
    <mergeCell ref="T16:AF16"/>
    <mergeCell ref="B1:AE1"/>
    <mergeCell ref="M12:R12"/>
    <mergeCell ref="X4:Y4"/>
    <mergeCell ref="AA4:AB4"/>
    <mergeCell ref="AD4:AE4"/>
    <mergeCell ref="L10:P10"/>
    <mergeCell ref="V4:W4"/>
    <mergeCell ref="A7:L7"/>
    <mergeCell ref="T11:AF12"/>
    <mergeCell ref="M14:R14"/>
    <mergeCell ref="Q28:R28"/>
    <mergeCell ref="T14:AF14"/>
    <mergeCell ref="T28:U28"/>
    <mergeCell ref="W28:X28"/>
  </mergeCells>
  <phoneticPr fontId="3"/>
  <pageMargins left="0.78740157480314965" right="0.78740157480314965" top="1.1811023622047245" bottom="0.98425196850393704" header="0.51181102362204722" footer="0.51181102362204722"/>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C000"/>
  </sheetPr>
  <dimension ref="A2:AI41"/>
  <sheetViews>
    <sheetView view="pageBreakPreview" zoomScaleNormal="100" zoomScaleSheetLayoutView="100" workbookViewId="0">
      <selection activeCell="U15" sqref="U15"/>
    </sheetView>
  </sheetViews>
  <sheetFormatPr defaultColWidth="9" defaultRowHeight="13.5"/>
  <cols>
    <col min="1" max="37" width="2.5" style="130" customWidth="1"/>
    <col min="38" max="16384" width="9" style="130"/>
  </cols>
  <sheetData>
    <row r="2" spans="1:35">
      <c r="A2" s="438" t="s">
        <v>298</v>
      </c>
      <c r="B2" s="438"/>
      <c r="C2" s="438"/>
      <c r="D2" s="438"/>
      <c r="E2" s="438"/>
      <c r="F2" s="438"/>
      <c r="G2" s="438"/>
      <c r="H2" s="438"/>
      <c r="I2" s="438"/>
      <c r="J2" s="438"/>
      <c r="K2" s="438"/>
      <c r="L2" s="438"/>
      <c r="M2" s="438"/>
      <c r="N2" s="438"/>
      <c r="O2" s="438"/>
      <c r="P2" s="438"/>
      <c r="Q2" s="438"/>
      <c r="R2" s="438"/>
      <c r="S2" s="438"/>
      <c r="T2" s="438"/>
      <c r="U2" s="438"/>
      <c r="V2" s="438"/>
      <c r="W2" s="438"/>
      <c r="X2" s="438"/>
      <c r="Y2" s="438"/>
      <c r="Z2" s="438"/>
      <c r="AA2" s="438"/>
      <c r="AB2" s="438"/>
      <c r="AC2" s="438"/>
      <c r="AD2" s="438"/>
      <c r="AE2" s="438"/>
      <c r="AF2" s="438"/>
      <c r="AG2" s="438"/>
      <c r="AH2" s="438"/>
    </row>
    <row r="3" spans="1:35">
      <c r="A3" s="438"/>
      <c r="B3" s="438"/>
      <c r="C3" s="438"/>
      <c r="D3" s="438"/>
      <c r="E3" s="438"/>
      <c r="F3" s="438"/>
      <c r="G3" s="438"/>
      <c r="H3" s="438"/>
      <c r="I3" s="438"/>
      <c r="J3" s="438"/>
      <c r="K3" s="438"/>
      <c r="L3" s="438"/>
      <c r="M3" s="438"/>
      <c r="N3" s="438"/>
      <c r="O3" s="438"/>
      <c r="P3" s="438"/>
      <c r="Q3" s="438"/>
      <c r="R3" s="438"/>
      <c r="S3" s="438"/>
      <c r="T3" s="438"/>
      <c r="U3" s="438"/>
      <c r="V3" s="438"/>
      <c r="W3" s="438"/>
      <c r="X3" s="438"/>
      <c r="Y3" s="438"/>
      <c r="Z3" s="438"/>
      <c r="AA3" s="438"/>
      <c r="AB3" s="438"/>
      <c r="AC3" s="438"/>
      <c r="AD3" s="438"/>
      <c r="AE3" s="438"/>
      <c r="AF3" s="438"/>
      <c r="AG3" s="438"/>
      <c r="AH3" s="438"/>
    </row>
    <row r="6" spans="1:35" ht="20.25" customHeight="1">
      <c r="W6" s="553" t="s">
        <v>339</v>
      </c>
      <c r="X6" s="553"/>
      <c r="Y6" s="554" t="str">
        <f>IF(入力シート!C16="","",入力シート!C16)</f>
        <v/>
      </c>
      <c r="Z6" s="554"/>
      <c r="AA6" s="130" t="s">
        <v>93</v>
      </c>
      <c r="AB6" s="555" t="str">
        <f>IF(入力シート!C16="","",入力シート!C16)</f>
        <v/>
      </c>
      <c r="AC6" s="555"/>
      <c r="AD6" s="130" t="s">
        <v>94</v>
      </c>
      <c r="AE6" s="556" t="str">
        <f>IF(入力シート!C16="","",入力シート!C16)</f>
        <v/>
      </c>
      <c r="AF6" s="556"/>
      <c r="AG6" s="130" t="s">
        <v>95</v>
      </c>
    </row>
    <row r="7" spans="1:35">
      <c r="W7" s="244"/>
      <c r="X7" s="244"/>
      <c r="Y7" s="244"/>
      <c r="Z7" s="244"/>
      <c r="AB7" s="244"/>
      <c r="AC7" s="244"/>
      <c r="AE7" s="244"/>
      <c r="AF7" s="244"/>
    </row>
    <row r="9" spans="1:35" ht="20.25" customHeight="1">
      <c r="B9" s="411" t="str">
        <f>"西都市長　"&amp;入力シート!C1&amp;"　様"</f>
        <v>西都市長　押川　修一郎　様</v>
      </c>
      <c r="C9" s="411"/>
      <c r="D9" s="411"/>
      <c r="E9" s="411"/>
      <c r="F9" s="411"/>
      <c r="G9" s="411"/>
      <c r="H9" s="411"/>
      <c r="I9" s="411"/>
      <c r="J9" s="411"/>
      <c r="K9" s="411"/>
      <c r="L9" s="411"/>
      <c r="M9" s="411"/>
      <c r="N9" s="411"/>
    </row>
    <row r="11" spans="1:35">
      <c r="U11" s="559" t="str">
        <f>IF(入力シート!C17="","",入力シート!C17)</f>
        <v/>
      </c>
      <c r="V11" s="559"/>
      <c r="W11" s="559"/>
      <c r="X11" s="559"/>
      <c r="Y11" s="559"/>
      <c r="Z11" s="559"/>
      <c r="AA11" s="559"/>
      <c r="AB11" s="559"/>
      <c r="AC11" s="559"/>
      <c r="AD11" s="559"/>
      <c r="AE11" s="559"/>
      <c r="AF11" s="559"/>
      <c r="AG11" s="559"/>
      <c r="AH11" s="559"/>
      <c r="AI11" s="559"/>
    </row>
    <row r="12" spans="1:35" ht="23.25" customHeight="1">
      <c r="O12" s="552" t="s">
        <v>299</v>
      </c>
      <c r="P12" s="552"/>
      <c r="Q12" s="552"/>
      <c r="R12" s="552"/>
      <c r="S12" s="552"/>
      <c r="T12" s="552"/>
      <c r="U12" s="559"/>
      <c r="V12" s="559"/>
      <c r="W12" s="559"/>
      <c r="X12" s="559"/>
      <c r="Y12" s="559"/>
      <c r="Z12" s="559"/>
      <c r="AA12" s="559"/>
      <c r="AB12" s="559"/>
      <c r="AC12" s="559"/>
      <c r="AD12" s="559"/>
      <c r="AE12" s="559"/>
      <c r="AF12" s="559"/>
      <c r="AG12" s="559"/>
      <c r="AH12" s="559"/>
      <c r="AI12" s="559"/>
    </row>
    <row r="13" spans="1:35" ht="23.25" customHeight="1">
      <c r="O13" s="552" t="s">
        <v>106</v>
      </c>
      <c r="P13" s="552"/>
      <c r="Q13" s="552"/>
      <c r="R13" s="552"/>
      <c r="S13" s="552"/>
      <c r="T13" s="552"/>
      <c r="U13" s="558" t="str">
        <f>IF(入力シート!C18="","",入力シート!C18)</f>
        <v/>
      </c>
      <c r="V13" s="558"/>
      <c r="W13" s="558"/>
      <c r="X13" s="558"/>
      <c r="Y13" s="558"/>
      <c r="Z13" s="558"/>
      <c r="AA13" s="558"/>
      <c r="AB13" s="558"/>
      <c r="AC13" s="558"/>
      <c r="AD13" s="558"/>
      <c r="AE13" s="558"/>
      <c r="AF13" s="558"/>
      <c r="AG13" s="558"/>
      <c r="AH13" s="558"/>
      <c r="AI13" s="558"/>
    </row>
    <row r="14" spans="1:35" ht="23.25" customHeight="1">
      <c r="O14" s="552" t="s">
        <v>107</v>
      </c>
      <c r="P14" s="552"/>
      <c r="Q14" s="552"/>
      <c r="R14" s="552"/>
      <c r="S14" s="552"/>
      <c r="T14" s="552"/>
      <c r="U14" s="558" t="str">
        <f>IF(入力シート!C19="","",入力シート!C19)&amp;"　　印"</f>
        <v>　　印</v>
      </c>
      <c r="V14" s="558"/>
      <c r="W14" s="558"/>
      <c r="X14" s="558"/>
      <c r="Y14" s="558"/>
      <c r="Z14" s="558"/>
      <c r="AA14" s="558"/>
      <c r="AB14" s="558"/>
      <c r="AC14" s="558"/>
      <c r="AD14" s="558"/>
      <c r="AE14" s="558"/>
      <c r="AF14" s="558"/>
      <c r="AG14" s="558"/>
      <c r="AH14" s="558"/>
      <c r="AI14" s="558"/>
    </row>
    <row r="15" spans="1:35" ht="23.25" customHeight="1">
      <c r="O15" s="245"/>
      <c r="P15" s="245"/>
      <c r="Q15" s="245"/>
      <c r="R15" s="245"/>
      <c r="S15" s="245"/>
      <c r="T15" s="245"/>
      <c r="U15" s="244"/>
      <c r="V15" s="244"/>
      <c r="W15" s="244"/>
      <c r="X15" s="244"/>
      <c r="Y15" s="244"/>
      <c r="Z15" s="244"/>
      <c r="AA15" s="244"/>
      <c r="AB15" s="244"/>
      <c r="AC15" s="244"/>
      <c r="AD15" s="244"/>
      <c r="AE15" s="244"/>
      <c r="AF15" s="244"/>
    </row>
    <row r="16" spans="1:35" ht="23.25" customHeight="1">
      <c r="O16" s="245"/>
      <c r="P16" s="245"/>
      <c r="Q16" s="245"/>
      <c r="R16" s="245"/>
      <c r="S16" s="245"/>
      <c r="T16" s="245"/>
      <c r="U16" s="244"/>
      <c r="V16" s="244"/>
      <c r="W16" s="244"/>
      <c r="X16" s="244"/>
      <c r="Y16" s="244"/>
      <c r="Z16" s="244"/>
      <c r="AA16" s="244"/>
      <c r="AB16" s="244"/>
      <c r="AC16" s="244"/>
      <c r="AD16" s="244"/>
      <c r="AE16" s="244"/>
      <c r="AF16" s="244"/>
    </row>
    <row r="19" spans="2:34" ht="18.75" customHeight="1">
      <c r="C19" s="553" t="s">
        <v>339</v>
      </c>
      <c r="D19" s="553"/>
      <c r="E19" s="554" t="str">
        <f>IF(入力シート!C2="","",入力シート!C2)</f>
        <v/>
      </c>
      <c r="F19" s="554"/>
      <c r="G19" s="130" t="s">
        <v>93</v>
      </c>
      <c r="H19" s="555" t="str">
        <f>IF(入力シート!C2="","",入力シート!C2)</f>
        <v/>
      </c>
      <c r="I19" s="555"/>
      <c r="J19" s="130" t="s">
        <v>94</v>
      </c>
      <c r="K19" s="556" t="str">
        <f>IF(入力シート!C2="","",入力シート!C2)</f>
        <v/>
      </c>
      <c r="L19" s="556"/>
      <c r="M19" s="557" t="str">
        <f>"日に入札執行しました"</f>
        <v>日に入札執行しました</v>
      </c>
      <c r="N19" s="557"/>
      <c r="O19" s="557"/>
      <c r="P19" s="557"/>
      <c r="Q19" s="557"/>
      <c r="R19" s="557"/>
      <c r="S19" s="557"/>
      <c r="T19" s="557"/>
      <c r="U19" s="557"/>
      <c r="V19" s="557"/>
      <c r="W19" s="557"/>
      <c r="X19" s="557"/>
      <c r="Y19" s="557"/>
      <c r="Z19" s="557"/>
      <c r="AA19" s="557"/>
      <c r="AB19" s="557"/>
      <c r="AC19" s="557"/>
      <c r="AD19" s="557"/>
      <c r="AE19" s="557"/>
      <c r="AF19" s="557"/>
      <c r="AG19" s="557"/>
      <c r="AH19" s="557"/>
    </row>
    <row r="20" spans="2:34" ht="18.75" customHeight="1">
      <c r="C20" s="540" t="str">
        <f>"『"&amp;IF(入力シート!C3="","",入力シート!C3)&amp;IF(入力シート!C4="","","　"&amp;入力シート!C4)&amp;"』に係る契約保証金を、下記の理由により免除して下さるよう申請します。"</f>
        <v>『』に係る契約保証金を、下記の理由により免除して下さるよう申請します。</v>
      </c>
      <c r="D20" s="540"/>
      <c r="E20" s="540"/>
      <c r="F20" s="540"/>
      <c r="G20" s="540"/>
      <c r="H20" s="540"/>
      <c r="I20" s="540"/>
      <c r="J20" s="540"/>
      <c r="K20" s="540"/>
      <c r="L20" s="540"/>
      <c r="M20" s="540"/>
      <c r="N20" s="540"/>
      <c r="O20" s="540"/>
      <c r="P20" s="540"/>
      <c r="Q20" s="540"/>
      <c r="R20" s="540"/>
      <c r="S20" s="540"/>
      <c r="T20" s="540"/>
      <c r="U20" s="540"/>
      <c r="V20" s="540"/>
      <c r="W20" s="540"/>
      <c r="X20" s="540"/>
      <c r="Y20" s="540"/>
      <c r="Z20" s="540"/>
      <c r="AA20" s="540"/>
      <c r="AB20" s="540"/>
      <c r="AC20" s="540"/>
      <c r="AD20" s="540"/>
      <c r="AE20" s="540"/>
      <c r="AF20" s="540"/>
      <c r="AG20" s="540"/>
      <c r="AH20" s="540"/>
    </row>
    <row r="21" spans="2:34" ht="18.75" customHeight="1">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row>
    <row r="22" spans="2:34">
      <c r="C22" s="540"/>
      <c r="D22" s="540"/>
      <c r="E22" s="540"/>
      <c r="F22" s="540"/>
      <c r="G22" s="540"/>
      <c r="H22" s="540"/>
      <c r="I22" s="540"/>
      <c r="J22" s="540"/>
      <c r="K22" s="540"/>
      <c r="L22" s="540"/>
      <c r="M22" s="540"/>
      <c r="N22" s="540"/>
      <c r="O22" s="540"/>
      <c r="P22" s="540"/>
      <c r="Q22" s="540"/>
      <c r="R22" s="540"/>
      <c r="S22" s="540"/>
      <c r="T22" s="540"/>
      <c r="U22" s="540"/>
      <c r="V22" s="540"/>
      <c r="W22" s="540"/>
      <c r="X22" s="540"/>
      <c r="Y22" s="540"/>
      <c r="Z22" s="540"/>
      <c r="AA22" s="540"/>
      <c r="AB22" s="540"/>
      <c r="AC22" s="540"/>
      <c r="AD22" s="540"/>
      <c r="AE22" s="540"/>
      <c r="AF22" s="540"/>
      <c r="AG22" s="540"/>
      <c r="AH22" s="540"/>
    </row>
    <row r="23" spans="2:34">
      <c r="C23" s="540"/>
      <c r="D23" s="540"/>
      <c r="E23" s="540"/>
      <c r="F23" s="540"/>
      <c r="G23" s="540"/>
      <c r="H23" s="540"/>
      <c r="I23" s="540"/>
      <c r="J23" s="540"/>
      <c r="K23" s="540"/>
      <c r="L23" s="540"/>
      <c r="M23" s="540"/>
      <c r="N23" s="540"/>
      <c r="O23" s="540"/>
      <c r="P23" s="540"/>
      <c r="Q23" s="540"/>
      <c r="R23" s="540"/>
      <c r="S23" s="540"/>
      <c r="T23" s="540"/>
      <c r="U23" s="540"/>
      <c r="V23" s="540"/>
      <c r="W23" s="540"/>
      <c r="X23" s="540"/>
      <c r="Y23" s="540"/>
      <c r="Z23" s="540"/>
      <c r="AA23" s="540"/>
      <c r="AB23" s="540"/>
      <c r="AC23" s="540"/>
      <c r="AD23" s="540"/>
      <c r="AE23" s="540"/>
      <c r="AF23" s="540"/>
      <c r="AG23" s="540"/>
      <c r="AH23" s="540"/>
    </row>
    <row r="24" spans="2:34">
      <c r="C24" s="263"/>
    </row>
    <row r="25" spans="2:34" ht="18.75" customHeight="1">
      <c r="C25" s="130" t="s">
        <v>300</v>
      </c>
    </row>
    <row r="26" spans="2:34" ht="18.75" customHeight="1">
      <c r="C26" s="130" t="s">
        <v>310</v>
      </c>
    </row>
    <row r="27" spans="2:34" ht="18.75" customHeight="1">
      <c r="C27" s="130" t="s">
        <v>301</v>
      </c>
    </row>
    <row r="28" spans="2:34" ht="18.75" customHeight="1">
      <c r="C28" s="130" t="s">
        <v>302</v>
      </c>
    </row>
    <row r="31" spans="2:34" ht="20.25" customHeight="1">
      <c r="B31" s="541" t="s">
        <v>303</v>
      </c>
      <c r="C31" s="541"/>
      <c r="D31" s="541"/>
      <c r="E31" s="541"/>
      <c r="F31" s="541"/>
      <c r="G31" s="541"/>
      <c r="H31" s="541"/>
      <c r="I31" s="541" t="s">
        <v>309</v>
      </c>
      <c r="J31" s="541"/>
      <c r="K31" s="541"/>
      <c r="L31" s="541"/>
      <c r="M31" s="541"/>
      <c r="N31" s="541"/>
      <c r="O31" s="541"/>
      <c r="P31" s="541"/>
      <c r="Q31" s="541" t="s">
        <v>304</v>
      </c>
      <c r="R31" s="541"/>
      <c r="S31" s="541"/>
      <c r="T31" s="541"/>
      <c r="U31" s="541"/>
      <c r="V31" s="541"/>
      <c r="W31" s="541" t="s">
        <v>305</v>
      </c>
      <c r="X31" s="541"/>
      <c r="Y31" s="541"/>
      <c r="Z31" s="541"/>
      <c r="AA31" s="541"/>
      <c r="AB31" s="541"/>
      <c r="AC31" s="541"/>
      <c r="AD31" s="541" t="s">
        <v>306</v>
      </c>
      <c r="AE31" s="541"/>
      <c r="AF31" s="541"/>
      <c r="AG31" s="541"/>
    </row>
    <row r="32" spans="2:34" ht="20.25" customHeight="1">
      <c r="B32" s="541"/>
      <c r="C32" s="541"/>
      <c r="D32" s="541"/>
      <c r="E32" s="541"/>
      <c r="F32" s="541"/>
      <c r="G32" s="541"/>
      <c r="H32" s="541"/>
      <c r="I32" s="544"/>
      <c r="J32" s="544"/>
      <c r="K32" s="544"/>
      <c r="L32" s="544"/>
      <c r="M32" s="544"/>
      <c r="N32" s="544"/>
      <c r="O32" s="544"/>
      <c r="P32" s="544"/>
      <c r="Q32" s="545"/>
      <c r="R32" s="545"/>
      <c r="S32" s="545"/>
      <c r="T32" s="545"/>
      <c r="U32" s="546"/>
      <c r="V32" s="547" t="s">
        <v>91</v>
      </c>
      <c r="W32" s="550"/>
      <c r="X32" s="550"/>
      <c r="Y32" s="550"/>
      <c r="Z32" s="550"/>
      <c r="AA32" s="550"/>
      <c r="AB32" s="550"/>
      <c r="AC32" s="550"/>
      <c r="AD32" s="541"/>
      <c r="AE32" s="541"/>
      <c r="AF32" s="541"/>
      <c r="AG32" s="541"/>
    </row>
    <row r="33" spans="2:33" ht="20.25" customHeight="1">
      <c r="B33" s="541"/>
      <c r="C33" s="541"/>
      <c r="D33" s="541"/>
      <c r="E33" s="541"/>
      <c r="F33" s="541"/>
      <c r="G33" s="541"/>
      <c r="H33" s="541"/>
      <c r="I33" s="544"/>
      <c r="J33" s="544"/>
      <c r="K33" s="544"/>
      <c r="L33" s="544"/>
      <c r="M33" s="544"/>
      <c r="N33" s="544"/>
      <c r="O33" s="544"/>
      <c r="P33" s="544"/>
      <c r="Q33" s="545"/>
      <c r="R33" s="545"/>
      <c r="S33" s="545"/>
      <c r="T33" s="545"/>
      <c r="U33" s="546"/>
      <c r="V33" s="548"/>
      <c r="W33" s="542" t="s">
        <v>307</v>
      </c>
      <c r="X33" s="542"/>
      <c r="Y33" s="542"/>
      <c r="Z33" s="542"/>
      <c r="AA33" s="542"/>
      <c r="AB33" s="542"/>
      <c r="AC33" s="542"/>
      <c r="AD33" s="541"/>
      <c r="AE33" s="541"/>
      <c r="AF33" s="541"/>
      <c r="AG33" s="541"/>
    </row>
    <row r="34" spans="2:33" ht="20.25" customHeight="1">
      <c r="B34" s="541"/>
      <c r="C34" s="541"/>
      <c r="D34" s="541"/>
      <c r="E34" s="541"/>
      <c r="F34" s="541"/>
      <c r="G34" s="541"/>
      <c r="H34" s="541"/>
      <c r="I34" s="544"/>
      <c r="J34" s="544"/>
      <c r="K34" s="544"/>
      <c r="L34" s="544"/>
      <c r="M34" s="544"/>
      <c r="N34" s="544"/>
      <c r="O34" s="544"/>
      <c r="P34" s="544"/>
      <c r="Q34" s="545"/>
      <c r="R34" s="545"/>
      <c r="S34" s="545"/>
      <c r="T34" s="545"/>
      <c r="U34" s="546"/>
      <c r="V34" s="548"/>
      <c r="W34" s="551"/>
      <c r="X34" s="551"/>
      <c r="Y34" s="551"/>
      <c r="Z34" s="551"/>
      <c r="AA34" s="551"/>
      <c r="AB34" s="551"/>
      <c r="AC34" s="551"/>
      <c r="AD34" s="541"/>
      <c r="AE34" s="541"/>
      <c r="AF34" s="541"/>
      <c r="AG34" s="541"/>
    </row>
    <row r="35" spans="2:33" ht="20.25" customHeight="1">
      <c r="B35" s="541"/>
      <c r="C35" s="541"/>
      <c r="D35" s="541"/>
      <c r="E35" s="541"/>
      <c r="F35" s="541"/>
      <c r="G35" s="541"/>
      <c r="H35" s="541"/>
      <c r="I35" s="544"/>
      <c r="J35" s="544"/>
      <c r="K35" s="544"/>
      <c r="L35" s="544"/>
      <c r="M35" s="544"/>
      <c r="N35" s="544"/>
      <c r="O35" s="544"/>
      <c r="P35" s="544"/>
      <c r="Q35" s="545"/>
      <c r="R35" s="545"/>
      <c r="S35" s="545"/>
      <c r="T35" s="545"/>
      <c r="U35" s="546"/>
      <c r="V35" s="547" t="s">
        <v>91</v>
      </c>
      <c r="W35" s="550"/>
      <c r="X35" s="550"/>
      <c r="Y35" s="550"/>
      <c r="Z35" s="550"/>
      <c r="AA35" s="550"/>
      <c r="AB35" s="550"/>
      <c r="AC35" s="550"/>
      <c r="AD35" s="541"/>
      <c r="AE35" s="541"/>
      <c r="AF35" s="541"/>
      <c r="AG35" s="541"/>
    </row>
    <row r="36" spans="2:33" ht="20.25" customHeight="1">
      <c r="B36" s="541"/>
      <c r="C36" s="541"/>
      <c r="D36" s="541"/>
      <c r="E36" s="541"/>
      <c r="F36" s="541"/>
      <c r="G36" s="541"/>
      <c r="H36" s="541"/>
      <c r="I36" s="544"/>
      <c r="J36" s="544"/>
      <c r="K36" s="544"/>
      <c r="L36" s="544"/>
      <c r="M36" s="544"/>
      <c r="N36" s="544"/>
      <c r="O36" s="544"/>
      <c r="P36" s="544"/>
      <c r="Q36" s="545"/>
      <c r="R36" s="545"/>
      <c r="S36" s="545"/>
      <c r="T36" s="545"/>
      <c r="U36" s="546"/>
      <c r="V36" s="548"/>
      <c r="W36" s="542" t="s">
        <v>307</v>
      </c>
      <c r="X36" s="542"/>
      <c r="Y36" s="542"/>
      <c r="Z36" s="542"/>
      <c r="AA36" s="542"/>
      <c r="AB36" s="542"/>
      <c r="AC36" s="542"/>
      <c r="AD36" s="541"/>
      <c r="AE36" s="541"/>
      <c r="AF36" s="541"/>
      <c r="AG36" s="541"/>
    </row>
    <row r="37" spans="2:33" ht="20.25" customHeight="1">
      <c r="B37" s="541"/>
      <c r="C37" s="541"/>
      <c r="D37" s="541"/>
      <c r="E37" s="541"/>
      <c r="F37" s="541"/>
      <c r="G37" s="541"/>
      <c r="H37" s="541"/>
      <c r="I37" s="544"/>
      <c r="J37" s="544"/>
      <c r="K37" s="544"/>
      <c r="L37" s="544"/>
      <c r="M37" s="544"/>
      <c r="N37" s="544"/>
      <c r="O37" s="544"/>
      <c r="P37" s="544"/>
      <c r="Q37" s="545"/>
      <c r="R37" s="545"/>
      <c r="S37" s="545"/>
      <c r="T37" s="545"/>
      <c r="U37" s="546"/>
      <c r="V37" s="549"/>
      <c r="W37" s="543"/>
      <c r="X37" s="543"/>
      <c r="Y37" s="543"/>
      <c r="Z37" s="543"/>
      <c r="AA37" s="543"/>
      <c r="AB37" s="543"/>
      <c r="AC37" s="543"/>
      <c r="AD37" s="541"/>
      <c r="AE37" s="541"/>
      <c r="AF37" s="541"/>
      <c r="AG37" s="541"/>
    </row>
    <row r="38" spans="2:33" ht="20.25" customHeight="1">
      <c r="B38" s="541"/>
      <c r="C38" s="541"/>
      <c r="D38" s="541"/>
      <c r="E38" s="541"/>
      <c r="F38" s="541"/>
      <c r="G38" s="541"/>
      <c r="H38" s="541"/>
      <c r="I38" s="544"/>
      <c r="J38" s="544"/>
      <c r="K38" s="544"/>
      <c r="L38" s="544"/>
      <c r="M38" s="544"/>
      <c r="N38" s="544"/>
      <c r="O38" s="544"/>
      <c r="P38" s="544"/>
      <c r="Q38" s="545"/>
      <c r="R38" s="545"/>
      <c r="S38" s="545"/>
      <c r="T38" s="545"/>
      <c r="U38" s="546"/>
      <c r="V38" s="548" t="s">
        <v>91</v>
      </c>
      <c r="W38" s="551"/>
      <c r="X38" s="551"/>
      <c r="Y38" s="551"/>
      <c r="Z38" s="551"/>
      <c r="AA38" s="551"/>
      <c r="AB38" s="551"/>
      <c r="AC38" s="551"/>
      <c r="AD38" s="541"/>
      <c r="AE38" s="541"/>
      <c r="AF38" s="541"/>
      <c r="AG38" s="541"/>
    </row>
    <row r="39" spans="2:33" ht="20.25" customHeight="1">
      <c r="B39" s="541"/>
      <c r="C39" s="541"/>
      <c r="D39" s="541"/>
      <c r="E39" s="541"/>
      <c r="F39" s="541"/>
      <c r="G39" s="541"/>
      <c r="H39" s="541"/>
      <c r="I39" s="544"/>
      <c r="J39" s="544"/>
      <c r="K39" s="544"/>
      <c r="L39" s="544"/>
      <c r="M39" s="544"/>
      <c r="N39" s="544"/>
      <c r="O39" s="544"/>
      <c r="P39" s="544"/>
      <c r="Q39" s="545"/>
      <c r="R39" s="545"/>
      <c r="S39" s="545"/>
      <c r="T39" s="545"/>
      <c r="U39" s="546"/>
      <c r="V39" s="548"/>
      <c r="W39" s="542" t="s">
        <v>307</v>
      </c>
      <c r="X39" s="542"/>
      <c r="Y39" s="542"/>
      <c r="Z39" s="542"/>
      <c r="AA39" s="542"/>
      <c r="AB39" s="542"/>
      <c r="AC39" s="542"/>
      <c r="AD39" s="541"/>
      <c r="AE39" s="541"/>
      <c r="AF39" s="541"/>
      <c r="AG39" s="541"/>
    </row>
    <row r="40" spans="2:33" ht="20.25" customHeight="1">
      <c r="B40" s="541"/>
      <c r="C40" s="541"/>
      <c r="D40" s="541"/>
      <c r="E40" s="541"/>
      <c r="F40" s="541"/>
      <c r="G40" s="541"/>
      <c r="H40" s="541"/>
      <c r="I40" s="544"/>
      <c r="J40" s="544"/>
      <c r="K40" s="544"/>
      <c r="L40" s="544"/>
      <c r="M40" s="544"/>
      <c r="N40" s="544"/>
      <c r="O40" s="544"/>
      <c r="P40" s="544"/>
      <c r="Q40" s="545"/>
      <c r="R40" s="545"/>
      <c r="S40" s="545"/>
      <c r="T40" s="545"/>
      <c r="U40" s="546"/>
      <c r="V40" s="549"/>
      <c r="W40" s="543"/>
      <c r="X40" s="543"/>
      <c r="Y40" s="543"/>
      <c r="Z40" s="543"/>
      <c r="AA40" s="543"/>
      <c r="AB40" s="543"/>
      <c r="AC40" s="543"/>
      <c r="AD40" s="541"/>
      <c r="AE40" s="541"/>
      <c r="AF40" s="541"/>
      <c r="AG40" s="541"/>
    </row>
    <row r="41" spans="2:33">
      <c r="C41" s="130" t="s">
        <v>308</v>
      </c>
    </row>
  </sheetData>
  <mergeCells count="47">
    <mergeCell ref="U14:AI14"/>
    <mergeCell ref="U13:AI13"/>
    <mergeCell ref="U11:AI12"/>
    <mergeCell ref="O12:T12"/>
    <mergeCell ref="A2:AH3"/>
    <mergeCell ref="W6:X6"/>
    <mergeCell ref="Y6:Z6"/>
    <mergeCell ref="AB6:AC6"/>
    <mergeCell ref="AE6:AF6"/>
    <mergeCell ref="B9:N9"/>
    <mergeCell ref="W38:AC38"/>
    <mergeCell ref="O13:T13"/>
    <mergeCell ref="O14:T14"/>
    <mergeCell ref="C19:D19"/>
    <mergeCell ref="E19:F19"/>
    <mergeCell ref="H19:I19"/>
    <mergeCell ref="K19:L19"/>
    <mergeCell ref="M19:AH19"/>
    <mergeCell ref="AD32:AG34"/>
    <mergeCell ref="W33:AC33"/>
    <mergeCell ref="W34:AC34"/>
    <mergeCell ref="B31:H31"/>
    <mergeCell ref="I31:P31"/>
    <mergeCell ref="Q31:V31"/>
    <mergeCell ref="W31:AC31"/>
    <mergeCell ref="AD31:AG31"/>
    <mergeCell ref="B32:H34"/>
    <mergeCell ref="I32:P34"/>
    <mergeCell ref="Q32:U34"/>
    <mergeCell ref="V32:V34"/>
    <mergeCell ref="W32:AC32"/>
    <mergeCell ref="C20:AH23"/>
    <mergeCell ref="AD38:AG40"/>
    <mergeCell ref="W39:AC39"/>
    <mergeCell ref="W40:AC40"/>
    <mergeCell ref="B35:H37"/>
    <mergeCell ref="I35:P37"/>
    <mergeCell ref="Q35:U37"/>
    <mergeCell ref="V35:V37"/>
    <mergeCell ref="W35:AC35"/>
    <mergeCell ref="AD35:AG37"/>
    <mergeCell ref="W36:AC36"/>
    <mergeCell ref="W37:AC37"/>
    <mergeCell ref="B38:H40"/>
    <mergeCell ref="I38:P40"/>
    <mergeCell ref="Q38:U40"/>
    <mergeCell ref="V38:V40"/>
  </mergeCells>
  <phoneticPr fontId="3"/>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C000"/>
  </sheetPr>
  <dimension ref="A1:M38"/>
  <sheetViews>
    <sheetView workbookViewId="0">
      <selection activeCell="G32" sqref="G32:M32"/>
    </sheetView>
  </sheetViews>
  <sheetFormatPr defaultColWidth="9" defaultRowHeight="13.5"/>
  <cols>
    <col min="1" max="1" width="3.875" style="91" customWidth="1"/>
    <col min="2" max="2" width="17" style="91" customWidth="1"/>
    <col min="3" max="13" width="5.875" style="91" customWidth="1"/>
    <col min="14" max="15" width="5.625" style="91" customWidth="1"/>
    <col min="16" max="16" width="10.5" style="91" bestFit="1" customWidth="1"/>
    <col min="17" max="17" width="5.625" style="91" customWidth="1"/>
    <col min="18" max="46" width="2.5" style="91" customWidth="1"/>
    <col min="47" max="16384" width="9" style="91"/>
  </cols>
  <sheetData>
    <row r="1" spans="1:13">
      <c r="G1" s="560" t="s">
        <v>80</v>
      </c>
      <c r="H1" s="560"/>
      <c r="I1" s="560"/>
      <c r="J1" s="560"/>
      <c r="K1" s="560"/>
      <c r="L1" s="560"/>
      <c r="M1" s="560"/>
    </row>
    <row r="2" spans="1:13" ht="21" customHeight="1">
      <c r="G2" s="460" t="s">
        <v>81</v>
      </c>
      <c r="H2" s="460"/>
      <c r="I2" s="561" t="str">
        <f>IF(入力シート!C28="","",入力シート!C28)</f>
        <v/>
      </c>
      <c r="J2" s="562"/>
      <c r="K2" s="562"/>
      <c r="L2" s="562"/>
      <c r="M2" s="563"/>
    </row>
    <row r="3" spans="1:13" ht="21" customHeight="1">
      <c r="G3" s="460" t="s">
        <v>82</v>
      </c>
      <c r="H3" s="460"/>
      <c r="I3" s="560" t="str">
        <f>IF(入力シート!C29="","",入力シート!C29)</f>
        <v/>
      </c>
      <c r="J3" s="560"/>
      <c r="K3" s="560"/>
      <c r="L3" s="560"/>
      <c r="M3" s="560"/>
    </row>
    <row r="4" spans="1:13" ht="21" customHeight="1">
      <c r="G4" s="460" t="s">
        <v>83</v>
      </c>
      <c r="H4" s="460"/>
      <c r="I4" s="564" t="str">
        <f>IF(入力シート!C30="","",入力シート!C30)</f>
        <v/>
      </c>
      <c r="J4" s="564"/>
      <c r="K4" s="564"/>
      <c r="L4" s="564"/>
      <c r="M4" s="564"/>
    </row>
    <row r="5" spans="1:13">
      <c r="G5" s="565" t="s">
        <v>110</v>
      </c>
      <c r="H5" s="565"/>
      <c r="I5" s="566" t="str">
        <f>IF(入力シート!C31="","",入力シート!C31)</f>
        <v/>
      </c>
      <c r="J5" s="566"/>
      <c r="K5" s="566"/>
      <c r="L5" s="566"/>
      <c r="M5" s="566"/>
    </row>
    <row r="6" spans="1:13" ht="21" customHeight="1">
      <c r="G6" s="567" t="s">
        <v>84</v>
      </c>
      <c r="H6" s="567"/>
      <c r="I6" s="568" t="str">
        <f>IF(入力シート!C32="","",入力シート!C32)</f>
        <v/>
      </c>
      <c r="J6" s="568"/>
      <c r="K6" s="568"/>
      <c r="L6" s="568"/>
      <c r="M6" s="568"/>
    </row>
    <row r="8" spans="1:13" ht="33.75" customHeight="1">
      <c r="A8" s="569" t="s">
        <v>264</v>
      </c>
      <c r="B8" s="569"/>
      <c r="C8" s="569"/>
      <c r="D8" s="569"/>
      <c r="E8" s="569"/>
      <c r="F8" s="569"/>
      <c r="G8" s="569"/>
      <c r="H8" s="569"/>
      <c r="I8" s="569"/>
      <c r="J8" s="569"/>
      <c r="K8" s="569"/>
      <c r="L8" s="569"/>
      <c r="M8" s="569"/>
    </row>
    <row r="9" spans="1:13" ht="12" customHeight="1">
      <c r="A9" s="221"/>
      <c r="B9" s="222"/>
      <c r="C9" s="221"/>
      <c r="D9" s="222"/>
      <c r="E9" s="222"/>
      <c r="F9" s="222"/>
      <c r="G9" s="222"/>
      <c r="H9" s="222"/>
      <c r="I9" s="222"/>
      <c r="J9" s="222"/>
      <c r="K9" s="222"/>
      <c r="L9" s="222"/>
      <c r="M9" s="223"/>
    </row>
    <row r="10" spans="1:13">
      <c r="A10" s="463" t="s">
        <v>85</v>
      </c>
      <c r="B10" s="464"/>
      <c r="C10" s="224"/>
      <c r="D10" s="133" t="s">
        <v>86</v>
      </c>
      <c r="E10" s="133" t="s">
        <v>87</v>
      </c>
      <c r="F10" s="133" t="s">
        <v>88</v>
      </c>
      <c r="G10" s="133" t="s">
        <v>89</v>
      </c>
      <c r="H10" s="133" t="s">
        <v>90</v>
      </c>
      <c r="I10" s="133" t="s">
        <v>87</v>
      </c>
      <c r="J10" s="133" t="s">
        <v>88</v>
      </c>
      <c r="K10" s="133" t="s">
        <v>89</v>
      </c>
      <c r="L10" s="133" t="s">
        <v>91</v>
      </c>
      <c r="M10" s="137"/>
    </row>
    <row r="11" spans="1:13" ht="38.25" customHeight="1">
      <c r="A11" s="476"/>
      <c r="B11" s="477"/>
      <c r="C11" s="238"/>
      <c r="D11" s="239" t="str">
        <f>IF(入力シート!$C$33="","",IF(入力シート!$C$33&lt;=9999999,"",IF(入力シート!$C$33&lt;100000000,"\",ROUNDDOWN(入力シート!$C$33/100000000,0)-ROUNDDOWN(入力シート!$C$33/1000000000,0)*10)))</f>
        <v/>
      </c>
      <c r="E11" s="239" t="str">
        <f>IF(入力シート!$C$33="","",IF(入力シート!$C$33&lt;=999999,"",IF(入力シート!$C$33&lt;10000000,"\",ROUNDDOWN(入力シート!$C$33/10000000,0)-ROUNDDOWN(入力シート!$C$33/100000000,0)*10)))</f>
        <v/>
      </c>
      <c r="F11" s="239" t="str">
        <f>IF(入力シート!$C$33="","",IF(入力シート!$C$33&lt;=99999,"",IF(入力シート!$C$33&lt;1000000,"\",ROUNDDOWN(入力シート!$C$33/1000000,0)-ROUNDDOWN(入力シート!$C$33/10000000,0)*10)))</f>
        <v/>
      </c>
      <c r="G11" s="239" t="str">
        <f>IF(入力シート!$C$33="","",IF(入力シート!$C$33&lt;100000,"\",ROUNDDOWN(入力シート!$C$33/100000,0)-ROUNDDOWN(入力シート!$C$33/1000000,0)*10))</f>
        <v/>
      </c>
      <c r="H11" s="239" t="str">
        <f>IF(入力シート!$C$33="","",IF(入力シート!$C$33&lt;10000,"",ROUNDDOWN(入力シート!$C$33/10000,0)-ROUNDDOWN(入力シート!$C$33/100000,0)*10))</f>
        <v/>
      </c>
      <c r="I11" s="239" t="str">
        <f>IF(入力シート!$C$33="","",IF(入力シート!$C$33&lt;1000,"",ROUNDDOWN(入力シート!$C$33/1000,0)-ROUNDDOWN(入力シート!$C$33/10000,0)*10))</f>
        <v/>
      </c>
      <c r="J11" s="239" t="str">
        <f>IF(入力シート!$C$33="","",IF(入力シート!$C$33&lt;100,"",ROUNDDOWN(入力シート!$C$33/100,0)-ROUNDDOWN(入力シート!$C$33/1000,0)*10))</f>
        <v/>
      </c>
      <c r="K11" s="239" t="str">
        <f>IF(入力シート!$C$33="","",IF(入力シート!$C$33&lt;10,"",ROUNDDOWN(入力シート!$C$33/10,0)-ROUNDDOWN(入力シート!$C$33/100,0)*10))</f>
        <v/>
      </c>
      <c r="L11" s="239" t="str">
        <f>IF(入力シート!$C$33="","",IF(入力シート!$C$33=0,"",入力シート!$C$33-ROUNDDOWN(入力シート!$C$33/10,0)*10))</f>
        <v/>
      </c>
      <c r="M11" s="137"/>
    </row>
    <row r="12" spans="1:13">
      <c r="A12" s="476"/>
      <c r="B12" s="477"/>
      <c r="C12" s="482"/>
      <c r="D12" s="570"/>
      <c r="E12" s="570"/>
      <c r="F12" s="570"/>
      <c r="G12" s="570"/>
      <c r="H12" s="570"/>
      <c r="I12" s="570"/>
      <c r="J12" s="570"/>
      <c r="K12" s="570"/>
      <c r="L12" s="450"/>
      <c r="M12" s="458"/>
    </row>
    <row r="13" spans="1:13" ht="50.1" customHeight="1">
      <c r="A13" s="476" t="s">
        <v>237</v>
      </c>
      <c r="B13" s="477"/>
      <c r="C13" s="571" t="str">
        <f>"　"&amp;契約書!L3&amp;"
　"&amp;契約書!L4</f>
        <v>　
　</v>
      </c>
      <c r="D13" s="572"/>
      <c r="E13" s="572"/>
      <c r="F13" s="572"/>
      <c r="G13" s="572"/>
      <c r="H13" s="572"/>
      <c r="I13" s="572"/>
      <c r="J13" s="572"/>
      <c r="K13" s="572"/>
      <c r="L13" s="572"/>
      <c r="M13" s="573"/>
    </row>
    <row r="14" spans="1:13" ht="50.1" customHeight="1">
      <c r="A14" s="476" t="s">
        <v>238</v>
      </c>
      <c r="B14" s="477"/>
      <c r="C14" s="574" t="str">
        <f>IF(契約書!L6="","","　"&amp;契約書!L6)</f>
        <v/>
      </c>
      <c r="D14" s="575"/>
      <c r="E14" s="575"/>
      <c r="F14" s="575"/>
      <c r="G14" s="575"/>
      <c r="H14" s="575"/>
      <c r="I14" s="575"/>
      <c r="J14" s="575"/>
      <c r="K14" s="575"/>
      <c r="L14" s="575"/>
      <c r="M14" s="576"/>
    </row>
    <row r="15" spans="1:13" ht="14.1" customHeight="1">
      <c r="A15" s="476" t="s">
        <v>239</v>
      </c>
      <c r="B15" s="477"/>
      <c r="C15" s="579" t="s">
        <v>92</v>
      </c>
      <c r="D15" s="135"/>
      <c r="E15" s="459" t="s">
        <v>339</v>
      </c>
      <c r="F15" s="581" t="str">
        <f>IF(入力シート!C6="","",入力シート!C6)</f>
        <v/>
      </c>
      <c r="G15" s="459" t="s">
        <v>93</v>
      </c>
      <c r="H15" s="577" t="str">
        <f>IF(入力シート!C6="","",入力シート!C6)</f>
        <v/>
      </c>
      <c r="I15" s="459" t="s">
        <v>94</v>
      </c>
      <c r="J15" s="578" t="str">
        <f>IF(入力シート!C6="","",入力シート!C6)</f>
        <v/>
      </c>
      <c r="K15" s="459" t="s">
        <v>95</v>
      </c>
      <c r="L15" s="135"/>
      <c r="M15" s="136"/>
    </row>
    <row r="16" spans="1:13" ht="14.1" customHeight="1">
      <c r="A16" s="476"/>
      <c r="B16" s="477"/>
      <c r="C16" s="580"/>
      <c r="E16" s="418"/>
      <c r="F16" s="430"/>
      <c r="G16" s="418"/>
      <c r="H16" s="427"/>
      <c r="I16" s="418"/>
      <c r="J16" s="429"/>
      <c r="K16" s="418"/>
      <c r="M16" s="137"/>
    </row>
    <row r="17" spans="1:13" ht="14.1" customHeight="1">
      <c r="A17" s="476"/>
      <c r="B17" s="477"/>
      <c r="C17" s="580" t="s">
        <v>96</v>
      </c>
      <c r="E17" s="418" t="s">
        <v>339</v>
      </c>
      <c r="F17" s="430" t="str">
        <f>IF(入力シート!C7="","",入力シート!C7)</f>
        <v/>
      </c>
      <c r="G17" s="418" t="s">
        <v>93</v>
      </c>
      <c r="H17" s="427" t="str">
        <f>IF(入力シート!C7="","",入力シート!C7)</f>
        <v/>
      </c>
      <c r="I17" s="418" t="s">
        <v>94</v>
      </c>
      <c r="J17" s="429" t="str">
        <f>IF(入力シート!C7="","",入力シート!C7)</f>
        <v/>
      </c>
      <c r="K17" s="418" t="s">
        <v>95</v>
      </c>
      <c r="M17" s="137"/>
    </row>
    <row r="18" spans="1:13" ht="14.1" customHeight="1">
      <c r="A18" s="476"/>
      <c r="B18" s="477"/>
      <c r="C18" s="587"/>
      <c r="D18" s="138"/>
      <c r="E18" s="450"/>
      <c r="F18" s="584"/>
      <c r="G18" s="450"/>
      <c r="H18" s="585"/>
      <c r="I18" s="450"/>
      <c r="J18" s="586"/>
      <c r="K18" s="450"/>
      <c r="L18" s="138"/>
      <c r="M18" s="139"/>
    </row>
    <row r="19" spans="1:13" ht="50.1" customHeight="1">
      <c r="A19" s="476" t="s">
        <v>265</v>
      </c>
      <c r="B19" s="477"/>
      <c r="C19" s="588"/>
      <c r="D19" s="570"/>
      <c r="E19" s="142" t="s">
        <v>97</v>
      </c>
      <c r="F19" s="589" t="str">
        <f>IF(入力シート!C8="","",入力シート!C8)</f>
        <v/>
      </c>
      <c r="G19" s="589"/>
      <c r="H19" s="589"/>
      <c r="I19" s="589"/>
      <c r="J19" s="589"/>
      <c r="K19" s="142" t="s">
        <v>91</v>
      </c>
      <c r="L19" s="141"/>
      <c r="M19" s="143"/>
    </row>
    <row r="20" spans="1:13">
      <c r="A20" s="225"/>
      <c r="B20" s="135"/>
      <c r="C20" s="135"/>
      <c r="D20" s="135"/>
      <c r="E20" s="135"/>
      <c r="F20" s="135"/>
      <c r="G20" s="135"/>
      <c r="H20" s="135"/>
      <c r="I20" s="135"/>
      <c r="J20" s="135"/>
      <c r="K20" s="135"/>
      <c r="L20" s="135"/>
      <c r="M20" s="136"/>
    </row>
    <row r="21" spans="1:13">
      <c r="A21" s="148"/>
      <c r="M21" s="137"/>
    </row>
    <row r="22" spans="1:13">
      <c r="A22" s="148"/>
      <c r="M22" s="137"/>
    </row>
    <row r="23" spans="1:13">
      <c r="A23" s="582" t="s">
        <v>266</v>
      </c>
      <c r="B23" s="411"/>
      <c r="C23" s="411"/>
      <c r="D23" s="411"/>
      <c r="E23" s="411"/>
      <c r="F23" s="411"/>
      <c r="G23" s="411"/>
      <c r="H23" s="411"/>
      <c r="I23" s="411"/>
      <c r="J23" s="411"/>
      <c r="K23" s="411"/>
      <c r="L23" s="411"/>
      <c r="M23" s="583"/>
    </row>
    <row r="24" spans="1:13">
      <c r="A24" s="216"/>
      <c r="B24" s="18"/>
      <c r="C24" s="18"/>
      <c r="D24" s="18"/>
      <c r="E24" s="18"/>
      <c r="F24" s="18"/>
      <c r="G24" s="18"/>
      <c r="H24" s="18"/>
      <c r="I24" s="18"/>
      <c r="J24" s="18"/>
      <c r="K24" s="18"/>
      <c r="L24" s="18"/>
      <c r="M24" s="217"/>
    </row>
    <row r="25" spans="1:13">
      <c r="A25" s="148"/>
      <c r="M25" s="137"/>
    </row>
    <row r="26" spans="1:13">
      <c r="A26" s="148"/>
      <c r="M26" s="137"/>
    </row>
    <row r="27" spans="1:13">
      <c r="A27" s="148"/>
      <c r="C27" s="20" t="s">
        <v>339</v>
      </c>
      <c r="D27" s="260"/>
      <c r="E27" s="20" t="s">
        <v>93</v>
      </c>
      <c r="F27" s="261"/>
      <c r="G27" s="20" t="s">
        <v>94</v>
      </c>
      <c r="H27" s="262"/>
      <c r="I27" s="20" t="s">
        <v>95</v>
      </c>
      <c r="M27" s="137"/>
    </row>
    <row r="28" spans="1:13">
      <c r="A28" s="148"/>
      <c r="C28" s="20"/>
      <c r="D28" s="26"/>
      <c r="E28" s="20"/>
      <c r="F28" s="26"/>
      <c r="G28" s="20"/>
      <c r="H28" s="26"/>
      <c r="I28" s="20"/>
      <c r="M28" s="137"/>
    </row>
    <row r="29" spans="1:13">
      <c r="A29" s="148"/>
      <c r="M29" s="137"/>
    </row>
    <row r="30" spans="1:13" ht="18.75" customHeight="1">
      <c r="A30" s="148"/>
      <c r="B30" s="91" t="s">
        <v>104</v>
      </c>
      <c r="C30" s="435" t="s">
        <v>105</v>
      </c>
      <c r="D30" s="435"/>
      <c r="E30" s="435"/>
      <c r="F30" s="17"/>
      <c r="G30" s="590" t="str">
        <f>IF(入力シート!C17="","",入力シート!C17)</f>
        <v/>
      </c>
      <c r="H30" s="590"/>
      <c r="I30" s="590"/>
      <c r="J30" s="590"/>
      <c r="K30" s="590"/>
      <c r="L30" s="590"/>
      <c r="M30" s="591"/>
    </row>
    <row r="31" spans="1:13" ht="18.75" customHeight="1">
      <c r="A31" s="148"/>
      <c r="C31" s="435" t="s">
        <v>106</v>
      </c>
      <c r="D31" s="435"/>
      <c r="E31" s="435"/>
      <c r="F31" s="17"/>
      <c r="G31" s="590" t="str">
        <f>IF(入力シート!C18="","",入力シート!C18)</f>
        <v/>
      </c>
      <c r="H31" s="590"/>
      <c r="I31" s="590"/>
      <c r="J31" s="590"/>
      <c r="K31" s="590"/>
      <c r="L31" s="590"/>
      <c r="M31" s="591"/>
    </row>
    <row r="32" spans="1:13" ht="18.75" customHeight="1">
      <c r="A32" s="148"/>
      <c r="C32" s="435" t="s">
        <v>107</v>
      </c>
      <c r="D32" s="435"/>
      <c r="E32" s="435"/>
      <c r="F32" s="17"/>
      <c r="G32" s="592" t="str">
        <f>IF(入力シート!C19="","",入力シート!C19&amp;"　　印")</f>
        <v/>
      </c>
      <c r="H32" s="592"/>
      <c r="I32" s="592"/>
      <c r="J32" s="592"/>
      <c r="K32" s="592"/>
      <c r="L32" s="592"/>
      <c r="M32" s="593"/>
    </row>
    <row r="33" spans="1:13">
      <c r="A33" s="148"/>
      <c r="M33" s="137"/>
    </row>
    <row r="34" spans="1:13">
      <c r="A34" s="148"/>
      <c r="M34" s="137"/>
    </row>
    <row r="35" spans="1:13" ht="18.75" customHeight="1">
      <c r="A35" s="148"/>
      <c r="F35" s="131" t="s">
        <v>338</v>
      </c>
      <c r="M35" s="137"/>
    </row>
    <row r="36" spans="1:13" ht="18.75" customHeight="1">
      <c r="A36" s="148"/>
      <c r="D36" s="418" t="s">
        <v>108</v>
      </c>
      <c r="E36" s="418"/>
      <c r="F36" s="594" t="str">
        <f>"西都市長　"&amp;入力シート!C1&amp;"　様"</f>
        <v>西都市長　押川　修一郎　様</v>
      </c>
      <c r="G36" s="594"/>
      <c r="H36" s="594"/>
      <c r="I36" s="594"/>
      <c r="J36" s="594"/>
      <c r="K36" s="594"/>
      <c r="M36" s="137"/>
    </row>
    <row r="37" spans="1:13">
      <c r="A37" s="148"/>
      <c r="M37" s="137"/>
    </row>
    <row r="38" spans="1:13">
      <c r="A38" s="184"/>
      <c r="B38" s="138"/>
      <c r="C38" s="138"/>
      <c r="D38" s="138"/>
      <c r="E38" s="138"/>
      <c r="F38" s="138"/>
      <c r="G38" s="138"/>
      <c r="H38" s="138"/>
      <c r="I38" s="138"/>
      <c r="J38" s="138"/>
      <c r="K38" s="138"/>
      <c r="L38" s="138"/>
      <c r="M38" s="139"/>
    </row>
  </sheetData>
  <mergeCells count="47">
    <mergeCell ref="D36:E36"/>
    <mergeCell ref="C30:E30"/>
    <mergeCell ref="G30:M30"/>
    <mergeCell ref="C31:E31"/>
    <mergeCell ref="G31:M31"/>
    <mergeCell ref="G32:M32"/>
    <mergeCell ref="F36:K36"/>
    <mergeCell ref="A23:M23"/>
    <mergeCell ref="C32:E32"/>
    <mergeCell ref="F17:F18"/>
    <mergeCell ref="G17:G18"/>
    <mergeCell ref="H17:H18"/>
    <mergeCell ref="I17:I18"/>
    <mergeCell ref="J17:J18"/>
    <mergeCell ref="K17:K18"/>
    <mergeCell ref="C17:C18"/>
    <mergeCell ref="E17:E18"/>
    <mergeCell ref="A19:B19"/>
    <mergeCell ref="C19:D19"/>
    <mergeCell ref="F19:J19"/>
    <mergeCell ref="A14:B14"/>
    <mergeCell ref="C14:M14"/>
    <mergeCell ref="H15:H16"/>
    <mergeCell ref="I15:I16"/>
    <mergeCell ref="J15:J16"/>
    <mergeCell ref="A15:B18"/>
    <mergeCell ref="C15:C16"/>
    <mergeCell ref="E15:E16"/>
    <mergeCell ref="G15:G16"/>
    <mergeCell ref="F15:F16"/>
    <mergeCell ref="K15:K16"/>
    <mergeCell ref="A8:M8"/>
    <mergeCell ref="A10:B12"/>
    <mergeCell ref="C12:M12"/>
    <mergeCell ref="A13:B13"/>
    <mergeCell ref="C13:M13"/>
    <mergeCell ref="G4:H4"/>
    <mergeCell ref="I4:M4"/>
    <mergeCell ref="G5:H5"/>
    <mergeCell ref="I5:M5"/>
    <mergeCell ref="G6:H6"/>
    <mergeCell ref="I6:M6"/>
    <mergeCell ref="G1:M1"/>
    <mergeCell ref="G2:H2"/>
    <mergeCell ref="I2:M2"/>
    <mergeCell ref="G3:H3"/>
    <mergeCell ref="I3:M3"/>
  </mergeCells>
  <phoneticPr fontId="3"/>
  <dataValidations count="2">
    <dataValidation imeMode="halfKatakana" allowBlank="1" showInputMessage="1" showErrorMessage="1" sqref="I5:M5" xr:uid="{00000000-0002-0000-0B00-000000000000}"/>
    <dataValidation imeMode="off" allowBlank="1" showInputMessage="1" showErrorMessage="1" sqref="D27:H28 F15:J19" xr:uid="{00000000-0002-0000-0B00-000001000000}"/>
  </dataValidations>
  <pageMargins left="0.75" right="0.75" top="1" bottom="1" header="0.51200000000000001" footer="0.51200000000000001"/>
  <pageSetup paperSize="9" orientation="portrait" horizontalDpi="300" verticalDpi="300" r:id="rId1"/>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7"/>
  </sheetPr>
  <dimension ref="A1:BO154"/>
  <sheetViews>
    <sheetView view="pageBreakPreview" topLeftCell="A36" zoomScale="85" zoomScaleNormal="100" zoomScaleSheetLayoutView="85" workbookViewId="0">
      <selection activeCell="S45" sqref="S45"/>
    </sheetView>
  </sheetViews>
  <sheetFormatPr defaultColWidth="2.625" defaultRowHeight="18" customHeight="1"/>
  <cols>
    <col min="1" max="2" width="2.625" style="1"/>
    <col min="3" max="16384" width="2.625" style="3"/>
  </cols>
  <sheetData>
    <row r="1" spans="1:33" ht="18" customHeight="1">
      <c r="H1" s="610" t="s">
        <v>164</v>
      </c>
      <c r="I1" s="610"/>
      <c r="J1" s="610"/>
      <c r="K1" s="610"/>
      <c r="L1" s="610"/>
      <c r="M1" s="610"/>
      <c r="N1" s="610"/>
      <c r="O1" s="610"/>
      <c r="P1" s="610"/>
      <c r="Q1" s="610"/>
      <c r="R1" s="610"/>
      <c r="S1" s="610"/>
      <c r="T1" s="610"/>
      <c r="U1" s="610"/>
      <c r="V1" s="610"/>
      <c r="W1" s="610"/>
      <c r="X1" s="610"/>
      <c r="Y1" s="610"/>
      <c r="Z1" s="610"/>
    </row>
    <row r="2" spans="1:33" ht="15.6" customHeight="1">
      <c r="D2" s="12"/>
      <c r="E2" s="12"/>
      <c r="F2" s="12"/>
      <c r="G2" s="12"/>
      <c r="H2" s="610"/>
      <c r="I2" s="610"/>
      <c r="J2" s="610"/>
      <c r="K2" s="610"/>
      <c r="L2" s="610"/>
      <c r="M2" s="610"/>
      <c r="N2" s="610"/>
      <c r="O2" s="610"/>
      <c r="P2" s="610"/>
      <c r="Q2" s="610"/>
      <c r="R2" s="610"/>
      <c r="S2" s="610"/>
      <c r="T2" s="610"/>
      <c r="U2" s="610"/>
      <c r="V2" s="610"/>
      <c r="W2" s="610"/>
      <c r="X2" s="610"/>
      <c r="Y2" s="610"/>
      <c r="Z2" s="610"/>
      <c r="AA2" s="12"/>
      <c r="AB2" s="12"/>
      <c r="AC2" s="12"/>
      <c r="AF2" s="607"/>
      <c r="AG2" s="607"/>
    </row>
    <row r="3" spans="1:33" ht="13.5" customHeight="1">
      <c r="C3" s="4"/>
      <c r="D3" s="4"/>
      <c r="E3" s="4"/>
      <c r="F3" s="4"/>
      <c r="G3" s="4"/>
      <c r="H3" s="4"/>
      <c r="I3" s="4"/>
      <c r="J3" s="4"/>
      <c r="K3" s="4"/>
      <c r="L3" s="4"/>
      <c r="M3" s="4"/>
      <c r="N3" s="4"/>
      <c r="O3" s="4"/>
      <c r="P3" s="4"/>
      <c r="Q3" s="4"/>
      <c r="R3" s="4"/>
      <c r="S3" s="4"/>
      <c r="T3" s="4"/>
      <c r="U3" s="4"/>
      <c r="V3" s="4"/>
      <c r="W3" s="4"/>
      <c r="X3" s="4"/>
      <c r="Y3" s="4"/>
      <c r="Z3" s="4"/>
      <c r="AA3" s="4"/>
      <c r="AB3" s="4"/>
      <c r="AC3" s="4"/>
      <c r="AF3" s="607"/>
      <c r="AG3" s="607"/>
    </row>
    <row r="4" spans="1:33" ht="18" customHeight="1">
      <c r="K4" s="5"/>
      <c r="L4" s="361" t="str">
        <f>IF(契約書!L3="","",契約書!L3)</f>
        <v/>
      </c>
      <c r="M4" s="360"/>
      <c r="N4" s="360"/>
      <c r="O4" s="360"/>
      <c r="P4" s="360"/>
      <c r="Q4" s="360"/>
      <c r="R4" s="360"/>
      <c r="S4" s="360"/>
      <c r="T4" s="360"/>
      <c r="U4" s="360"/>
      <c r="V4" s="360"/>
      <c r="W4" s="360"/>
      <c r="X4" s="360"/>
      <c r="Y4" s="360"/>
      <c r="Z4" s="360"/>
      <c r="AA4" s="360"/>
      <c r="AB4" s="360"/>
      <c r="AC4" s="360"/>
      <c r="AD4" s="360"/>
    </row>
    <row r="5" spans="1:33" ht="18" customHeight="1">
      <c r="A5" s="6" t="s">
        <v>70</v>
      </c>
      <c r="B5" s="6"/>
      <c r="C5" s="384" t="s">
        <v>115</v>
      </c>
      <c r="D5" s="384"/>
      <c r="E5" s="384"/>
      <c r="F5" s="384"/>
      <c r="G5" s="384"/>
      <c r="H5" s="384"/>
      <c r="I5" s="384"/>
      <c r="J5" s="7"/>
      <c r="K5" s="8"/>
      <c r="L5" s="393" t="str">
        <f>IF(契約書!L4="","",契約書!L4)</f>
        <v/>
      </c>
      <c r="M5" s="393"/>
      <c r="N5" s="393"/>
      <c r="O5" s="393"/>
      <c r="P5" s="393"/>
      <c r="Q5" s="393"/>
      <c r="R5" s="393"/>
      <c r="S5" s="393"/>
      <c r="T5" s="393"/>
      <c r="U5" s="393"/>
      <c r="V5" s="393"/>
      <c r="W5" s="393"/>
      <c r="X5" s="393"/>
      <c r="Y5" s="393"/>
      <c r="Z5" s="393"/>
      <c r="AA5" s="393"/>
      <c r="AB5" s="393"/>
      <c r="AC5" s="393"/>
      <c r="AD5" s="393"/>
    </row>
    <row r="6" spans="1:33" ht="13.5" customHeight="1">
      <c r="A6" s="6"/>
      <c r="B6" s="6"/>
      <c r="C6" s="7"/>
      <c r="D6" s="7"/>
      <c r="E6" s="7"/>
      <c r="F6" s="7"/>
      <c r="G6" s="7"/>
      <c r="H6" s="7"/>
      <c r="I6" s="7"/>
      <c r="J6" s="7"/>
      <c r="K6" s="8"/>
      <c r="L6" s="104"/>
      <c r="M6" s="104"/>
      <c r="N6" s="104"/>
      <c r="O6" s="104"/>
      <c r="P6" s="104"/>
      <c r="Q6" s="104"/>
      <c r="R6" s="104"/>
      <c r="S6" s="104"/>
      <c r="T6" s="104"/>
      <c r="U6" s="104"/>
      <c r="V6" s="104"/>
      <c r="W6" s="104"/>
      <c r="X6" s="104"/>
      <c r="Y6" s="104"/>
      <c r="Z6" s="104"/>
      <c r="AA6" s="104"/>
      <c r="AB6" s="104"/>
      <c r="AC6" s="104"/>
      <c r="AD6" s="104"/>
    </row>
    <row r="7" spans="1:33" ht="13.5" customHeight="1">
      <c r="A7" s="6"/>
      <c r="B7" s="6"/>
      <c r="C7" s="7"/>
      <c r="D7" s="7"/>
      <c r="E7" s="7"/>
      <c r="F7" s="7"/>
      <c r="G7" s="7"/>
      <c r="H7" s="7"/>
      <c r="I7" s="7"/>
      <c r="J7" s="7"/>
      <c r="K7" s="8"/>
      <c r="L7" s="104"/>
      <c r="M7" s="104"/>
      <c r="N7" s="104"/>
      <c r="O7" s="104"/>
      <c r="P7" s="104"/>
      <c r="Q7" s="104"/>
      <c r="R7" s="104"/>
      <c r="S7" s="104"/>
      <c r="T7" s="104"/>
      <c r="U7" s="104"/>
      <c r="V7" s="104"/>
      <c r="W7" s="104"/>
      <c r="X7" s="104"/>
      <c r="Y7" s="104"/>
      <c r="Z7" s="104"/>
      <c r="AA7" s="104"/>
      <c r="AB7" s="104"/>
      <c r="AC7" s="104"/>
      <c r="AD7" s="104"/>
    </row>
    <row r="8" spans="1:33" ht="18" customHeight="1">
      <c r="A8" s="6" t="s">
        <v>71</v>
      </c>
      <c r="B8" s="6"/>
      <c r="C8" s="384" t="s">
        <v>116</v>
      </c>
      <c r="D8" s="384"/>
      <c r="E8" s="384"/>
      <c r="F8" s="384"/>
      <c r="G8" s="384"/>
      <c r="H8" s="384"/>
      <c r="I8" s="384"/>
      <c r="J8" s="7"/>
      <c r="K8" s="8"/>
      <c r="L8" s="426" t="str">
        <f>IF(契約書!L6="","",契約書!L6)</f>
        <v/>
      </c>
      <c r="M8" s="426"/>
      <c r="N8" s="426"/>
      <c r="O8" s="426"/>
      <c r="P8" s="426"/>
      <c r="Q8" s="426"/>
      <c r="R8" s="426"/>
      <c r="S8" s="426"/>
      <c r="T8" s="426"/>
      <c r="U8" s="426"/>
      <c r="V8" s="426"/>
      <c r="W8" s="426"/>
      <c r="X8" s="426"/>
      <c r="Y8" s="426"/>
      <c r="Z8" s="426"/>
      <c r="AA8" s="426"/>
      <c r="AB8" s="426"/>
      <c r="AC8" s="426"/>
      <c r="AD8" s="426"/>
    </row>
    <row r="9" spans="1:33" ht="13.5" customHeight="1">
      <c r="A9" s="6"/>
      <c r="B9" s="6"/>
      <c r="C9" s="7"/>
      <c r="D9" s="7"/>
      <c r="E9" s="7"/>
      <c r="F9" s="7"/>
      <c r="G9" s="7"/>
      <c r="H9" s="7"/>
      <c r="I9" s="7"/>
      <c r="J9" s="7"/>
      <c r="K9" s="8"/>
      <c r="L9" s="14"/>
      <c r="M9" s="14"/>
      <c r="N9" s="14"/>
      <c r="O9" s="14"/>
      <c r="P9" s="14"/>
      <c r="Q9" s="14"/>
      <c r="R9" s="14"/>
      <c r="S9" s="14"/>
      <c r="T9" s="14"/>
      <c r="U9" s="14"/>
      <c r="V9" s="14"/>
      <c r="W9" s="14"/>
      <c r="X9" s="14"/>
      <c r="Y9" s="14"/>
      <c r="Z9" s="14"/>
      <c r="AA9" s="14"/>
      <c r="AB9" s="14"/>
      <c r="AC9" s="14"/>
      <c r="AD9" s="14"/>
    </row>
    <row r="10" spans="1:33" ht="18" customHeight="1">
      <c r="N10" s="608" t="str">
        <f>IF(入力シート!C42="","","")</f>
        <v/>
      </c>
      <c r="O10" s="608"/>
      <c r="Q10" s="609" t="str">
        <f>IF(入力シート!C42="","","")</f>
        <v/>
      </c>
      <c r="R10" s="609"/>
      <c r="T10" s="611" t="str">
        <f>IF(入力シート!C42="","","")</f>
        <v/>
      </c>
      <c r="U10" s="611"/>
    </row>
    <row r="11" spans="1:33" ht="18" customHeight="1">
      <c r="A11" s="6" t="s">
        <v>72</v>
      </c>
      <c r="B11" s="6"/>
      <c r="C11" s="391" t="s">
        <v>117</v>
      </c>
      <c r="D11" s="391"/>
      <c r="E11" s="391"/>
      <c r="F11" s="391"/>
      <c r="G11" s="391"/>
      <c r="H11" s="391"/>
      <c r="I11" s="391"/>
      <c r="J11" s="9"/>
      <c r="L11" s="377" t="s">
        <v>339</v>
      </c>
      <c r="M11" s="377"/>
      <c r="N11" s="398" t="str">
        <f>IF(契約書!N8="","",契約書!N8)</f>
        <v/>
      </c>
      <c r="O11" s="398"/>
      <c r="P11" s="20" t="s">
        <v>9</v>
      </c>
      <c r="Q11" s="394" t="str">
        <f>IF(契約書!Q8="","",契約書!Q8)</f>
        <v/>
      </c>
      <c r="R11" s="394"/>
      <c r="S11" s="19" t="s">
        <v>10</v>
      </c>
      <c r="T11" s="395" t="str">
        <f>IF(契約書!T8="","",契約書!T8)</f>
        <v/>
      </c>
      <c r="U11" s="395"/>
      <c r="V11" s="1" t="s">
        <v>33</v>
      </c>
      <c r="W11" s="1"/>
      <c r="X11" s="2" t="s">
        <v>73</v>
      </c>
    </row>
    <row r="12" spans="1:33" ht="18" customHeight="1">
      <c r="L12" s="377"/>
      <c r="M12" s="377"/>
      <c r="N12" s="608" t="str">
        <f>IF(入力シート!C41="",IF(入力シート!C42="","",入力シート!C7),入力シート!C7)</f>
        <v/>
      </c>
      <c r="O12" s="608"/>
      <c r="P12" s="20"/>
      <c r="Q12" s="609" t="str">
        <f>IF(入力シート!C41="",IF(入力シート!C42="","",入力シート!C7),入力シート!C7)</f>
        <v/>
      </c>
      <c r="R12" s="609"/>
      <c r="S12" s="19"/>
      <c r="T12" s="611" t="str">
        <f>IF(入力シート!C41="",IF(入力シート!C42="","",入力シート!C7),入力シート!C7)</f>
        <v/>
      </c>
      <c r="U12" s="611"/>
      <c r="V12" s="1"/>
      <c r="W12" s="1"/>
      <c r="X12" s="2"/>
    </row>
    <row r="13" spans="1:33" ht="18" customHeight="1">
      <c r="L13" s="377" t="s">
        <v>339</v>
      </c>
      <c r="M13" s="377"/>
      <c r="N13" s="398">
        <f>IF(入力シート!C42="",IF(入力シート!C41="",入力シート!C7,入力シート!C41),入力シート!C42)</f>
        <v>0</v>
      </c>
      <c r="O13" s="398"/>
      <c r="P13" s="20" t="s">
        <v>9</v>
      </c>
      <c r="Q13" s="394">
        <f>IF(入力シート!C42="",IF(入力シート!C41="",入力シート!C7,入力シート!C41),入力シート!C42)</f>
        <v>0</v>
      </c>
      <c r="R13" s="394"/>
      <c r="S13" s="19" t="s">
        <v>10</v>
      </c>
      <c r="T13" s="395">
        <f>IF(入力シート!C42="",IF(入力シート!C41="",入力シート!C7,入力シート!C41),入力シート!C42)</f>
        <v>0</v>
      </c>
      <c r="U13" s="395"/>
      <c r="V13" s="1" t="s">
        <v>33</v>
      </c>
      <c r="W13" s="1"/>
      <c r="X13" s="2" t="s">
        <v>61</v>
      </c>
    </row>
    <row r="14" spans="1:33" ht="13.5" customHeight="1"/>
    <row r="15" spans="1:33" ht="18" customHeight="1">
      <c r="A15" s="6" t="s">
        <v>75</v>
      </c>
      <c r="B15" s="6"/>
      <c r="C15" s="391" t="s">
        <v>165</v>
      </c>
      <c r="D15" s="391"/>
      <c r="E15" s="391"/>
      <c r="F15" s="391"/>
      <c r="G15" s="391"/>
      <c r="H15" s="391"/>
      <c r="I15" s="391"/>
      <c r="J15" s="9"/>
      <c r="N15" s="596"/>
      <c r="O15" s="596"/>
      <c r="P15" s="596"/>
      <c r="Q15" s="596"/>
      <c r="R15" s="596"/>
      <c r="S15" s="596"/>
      <c r="T15" s="596"/>
      <c r="U15" s="596"/>
      <c r="V15" s="596"/>
      <c r="W15" s="11"/>
    </row>
    <row r="16" spans="1:33" ht="13.5" customHeight="1" thickBot="1"/>
    <row r="17" spans="1:67" ht="18" customHeight="1" thickBot="1">
      <c r="E17" s="340" t="str">
        <f>IF(入力シート!C35&gt;0,"✓","")</f>
        <v/>
      </c>
      <c r="F17" s="377" t="s">
        <v>77</v>
      </c>
      <c r="G17" s="377"/>
      <c r="I17" s="601" t="s">
        <v>28</v>
      </c>
      <c r="J17" s="601"/>
      <c r="K17" s="601" t="s">
        <v>30</v>
      </c>
      <c r="L17" s="601"/>
      <c r="M17" s="601" t="s">
        <v>31</v>
      </c>
      <c r="N17" s="601"/>
      <c r="O17" s="601" t="s">
        <v>79</v>
      </c>
      <c r="P17" s="601"/>
      <c r="Q17" s="601" t="s">
        <v>29</v>
      </c>
      <c r="R17" s="601"/>
      <c r="S17" s="601" t="s">
        <v>30</v>
      </c>
      <c r="T17" s="601"/>
      <c r="U17" s="601" t="s">
        <v>31</v>
      </c>
      <c r="V17" s="601"/>
      <c r="W17" s="601" t="s">
        <v>79</v>
      </c>
      <c r="X17" s="601"/>
      <c r="Y17" s="601" t="s">
        <v>1</v>
      </c>
      <c r="Z17" s="601"/>
      <c r="AA17" s="118"/>
      <c r="AB17" s="118"/>
      <c r="AJ17" s="612" t="s">
        <v>390</v>
      </c>
      <c r="AK17" s="612"/>
      <c r="AL17" s="612"/>
      <c r="AM17" s="612"/>
      <c r="AN17" s="612"/>
      <c r="AO17" s="612"/>
      <c r="AP17" s="612"/>
      <c r="AQ17" s="612"/>
      <c r="AR17" s="612"/>
      <c r="AS17" s="612"/>
      <c r="AT17" s="612"/>
      <c r="AU17" s="612"/>
      <c r="AV17" s="612"/>
      <c r="AW17" s="612"/>
      <c r="AX17" s="612"/>
      <c r="AY17" s="612"/>
      <c r="AZ17" s="612"/>
      <c r="BA17" s="612"/>
      <c r="BB17" s="612"/>
      <c r="BC17" s="612"/>
      <c r="BD17" s="612"/>
      <c r="BE17" s="612"/>
      <c r="BF17" s="612"/>
      <c r="BG17" s="612"/>
      <c r="BH17" s="612"/>
      <c r="BI17" s="612"/>
      <c r="BJ17" s="612"/>
      <c r="BK17" s="612"/>
      <c r="BL17" s="612"/>
      <c r="BM17" s="612"/>
      <c r="BN17" s="612"/>
      <c r="BO17" s="612"/>
    </row>
    <row r="18" spans="1:67" ht="18" customHeight="1" thickBot="1">
      <c r="I18" s="603" t="str">
        <f>IF(入力シート!$C$35&gt;=0,IF(入力シート!$C$35&lt;=9999999,"",IF(入力シート!$C$35&lt;100000000,"\",ROUNDDOWN(入力シート!$C$35/100000000,0)-ROUNDDOWN(入力シート!$C$35/1000000000,0)*10)),IF(-1*入力シート!$C$35&lt;=9999999,"",IF(-1*入力シート!$C$35&lt;100000000,"\",ROUNDDOWN(-1*入力シート!$C$35/100000000,0)-ROUNDDOWN(-1*入力シート!$C$35/1000000000,0)*10)))</f>
        <v/>
      </c>
      <c r="J18" s="604"/>
      <c r="K18" s="599" t="str">
        <f>IF(入力シート!$C$35&gt;=0,IF(入力シート!$C$35&lt;=999999,"",IF(入力シート!$C$35&lt;10000000,"\",ROUNDDOWN(入力シート!$C$35/10000000,0)-ROUNDDOWN(入力シート!$C$35/100000000,0)*10)),IF(-1*入力シート!$C$35&lt;=999999,"",IF(-1*入力シート!$C$35&lt;10000000,"\",ROUNDDOWN(-1*入力シート!$C$35/10000000,0)-ROUNDDOWN(-1*入力シート!$C$35/100000000,0)*10)))</f>
        <v/>
      </c>
      <c r="L18" s="599"/>
      <c r="M18" s="599" t="str">
        <f>IF(入力シート!$C$35&gt;=0,IF(入力シート!$C$35&lt;=99999,"",IF(入力シート!$C$35&lt;1000000,"\",ROUNDDOWN(入力シート!$C$35/1000000,0)-ROUNDDOWN(入力シート!$C$35/10000000,0)*10)),IF(-1*入力シート!$C$35&lt;=99999,"",IF(-1*入力シート!$C$35&lt;1000000,"\",ROUNDDOWN(-1*入力シート!$C$35/1000000,0)-ROUNDDOWN(-1*入力シート!$C$35/10000000,0)*10)))</f>
        <v/>
      </c>
      <c r="N18" s="599"/>
      <c r="O18" s="599" t="str">
        <f>IF(入力シート!$C$35&gt;=0,IF(入力シート!$C$35&lt;100000,"\",ROUNDDOWN(入力シート!$C$35/100000,0)-ROUNDDOWN(入力シート!$C$35/1000000,0)*10),IF(-1*入力シート!$C$35&lt;100000,"\",ROUNDDOWN(-1*入力シート!$C$35/100000,0)-ROUNDDOWN(-1*入力シート!$C$35/1000000,0)*10))</f>
        <v>\</v>
      </c>
      <c r="P18" s="599"/>
      <c r="Q18" s="599" t="str">
        <f>IF(入力シート!$C$35&gt;=0,IF(入力シート!$C$35&lt;10000,"",ROUNDDOWN(入力シート!$C$35/10000,0)-ROUNDDOWN(入力シート!$C$35/100000,0)*10),IF(-1*入力シート!$C$35&lt;10000,"",ROUNDDOWN(-1*入力シート!$C$35/10000,0)-ROUNDDOWN(-1*入力シート!$C$35/100000,0)*10))</f>
        <v/>
      </c>
      <c r="R18" s="599"/>
      <c r="S18" s="599" t="str">
        <f>IF(入力シート!$C$35&gt;=0,IF(入力シート!$C$35&lt;1000,"",ROUNDDOWN(入力シート!$C$35/1000,0)-ROUNDDOWN(入力シート!$C$35/10000,0)*10),IF(-1*入力シート!$C$35&lt;1000,"",ROUNDDOWN(-1*入力シート!$C$35/1000,0)-ROUNDDOWN(-1*入力シート!$C$35/10000,0)*10))</f>
        <v/>
      </c>
      <c r="T18" s="599"/>
      <c r="U18" s="599" t="str">
        <f>IF(入力シート!$C$35&gt;=0,IF(入力シート!$C$35&lt;100,"",ROUNDDOWN(入力シート!$C$35/100,0)-ROUNDDOWN(入力シート!$C$35/1000,0)*10),IF(-1*入力シート!$C$35&lt;100,"",ROUNDDOWN(-1*入力シート!$C$35/100,0)-ROUNDDOWN(-1*入力シート!$C$35/1000,0)*10))</f>
        <v/>
      </c>
      <c r="V18" s="599"/>
      <c r="W18" s="599" t="str">
        <f>IF(入力シート!$C$35&gt;=0,IF(入力シート!$C$35&lt;10,"",ROUNDDOWN(入力シート!$C$35/10,0)-ROUNDDOWN(入力シート!$C$35/100,0)*10),IF(-1*入力シート!$C$35&lt;10,"",ROUNDDOWN(-1*入力シート!$C$35/10,0)-ROUNDDOWN(-1*入力シート!$C$35/100,0)*10))</f>
        <v/>
      </c>
      <c r="X18" s="599"/>
      <c r="Y18" s="599" t="str">
        <f>IF(入力シート!$C$35&gt;=0,IF(入力シート!$C$35=0,"",入力シート!$C$35-ROUNDDOWN(入力シート!$C$35/10,0)*10),IF(-1*入力シート!$C$35=0,"",-1*入力シート!$C$35-ROUNDDOWN(-1*入力シート!$C$35/10,0)*10))</f>
        <v/>
      </c>
      <c r="Z18" s="599"/>
      <c r="AA18" s="1"/>
      <c r="AB18" s="1"/>
      <c r="AJ18" s="612"/>
      <c r="AK18" s="612"/>
      <c r="AL18" s="612"/>
      <c r="AM18" s="612"/>
      <c r="AN18" s="612"/>
      <c r="AO18" s="612"/>
      <c r="AP18" s="612"/>
      <c r="AQ18" s="612"/>
      <c r="AR18" s="612"/>
      <c r="AS18" s="612"/>
      <c r="AT18" s="612"/>
      <c r="AU18" s="612"/>
      <c r="AV18" s="612"/>
      <c r="AW18" s="612"/>
      <c r="AX18" s="612"/>
      <c r="AY18" s="612"/>
      <c r="AZ18" s="612"/>
      <c r="BA18" s="612"/>
      <c r="BB18" s="612"/>
      <c r="BC18" s="612"/>
      <c r="BD18" s="612"/>
      <c r="BE18" s="612"/>
      <c r="BF18" s="612"/>
      <c r="BG18" s="612"/>
      <c r="BH18" s="612"/>
      <c r="BI18" s="612"/>
      <c r="BJ18" s="612"/>
      <c r="BK18" s="612"/>
      <c r="BL18" s="612"/>
      <c r="BM18" s="612"/>
      <c r="BN18" s="612"/>
      <c r="BO18" s="612"/>
    </row>
    <row r="19" spans="1:67" ht="18" customHeight="1" thickBot="1">
      <c r="E19" s="340" t="str">
        <f>IF(入力シート!C35&lt;0,"✓","")</f>
        <v/>
      </c>
      <c r="F19" s="377" t="s">
        <v>78</v>
      </c>
      <c r="G19" s="377"/>
      <c r="I19" s="605"/>
      <c r="J19" s="606"/>
      <c r="K19" s="600"/>
      <c r="L19" s="600"/>
      <c r="M19" s="600"/>
      <c r="N19" s="600"/>
      <c r="O19" s="600"/>
      <c r="P19" s="600"/>
      <c r="Q19" s="600"/>
      <c r="R19" s="600"/>
      <c r="S19" s="600"/>
      <c r="T19" s="600"/>
      <c r="U19" s="600"/>
      <c r="V19" s="600"/>
      <c r="W19" s="600"/>
      <c r="X19" s="600"/>
      <c r="Y19" s="600"/>
      <c r="Z19" s="600"/>
      <c r="AA19" s="1"/>
      <c r="AB19" s="1"/>
      <c r="AJ19" s="612"/>
      <c r="AK19" s="612"/>
      <c r="AL19" s="612"/>
      <c r="AM19" s="612"/>
      <c r="AN19" s="612"/>
      <c r="AO19" s="612"/>
      <c r="AP19" s="612"/>
      <c r="AQ19" s="612"/>
      <c r="AR19" s="612"/>
      <c r="AS19" s="612"/>
      <c r="AT19" s="612"/>
      <c r="AU19" s="612"/>
      <c r="AV19" s="612"/>
      <c r="AW19" s="612"/>
      <c r="AX19" s="612"/>
      <c r="AY19" s="612"/>
      <c r="AZ19" s="612"/>
      <c r="BA19" s="612"/>
      <c r="BB19" s="612"/>
      <c r="BC19" s="612"/>
      <c r="BD19" s="612"/>
      <c r="BE19" s="612"/>
      <c r="BF19" s="612"/>
      <c r="BG19" s="612"/>
      <c r="BH19" s="612"/>
      <c r="BI19" s="612"/>
      <c r="BJ19" s="612"/>
      <c r="BK19" s="612"/>
      <c r="BL19" s="612"/>
      <c r="BM19" s="612"/>
      <c r="BN19" s="612"/>
      <c r="BO19" s="612"/>
    </row>
    <row r="20" spans="1:67" ht="13.5" customHeight="1" thickBot="1">
      <c r="F20" s="1"/>
      <c r="G20" s="1"/>
      <c r="I20" s="175"/>
      <c r="J20" s="175"/>
      <c r="K20" s="175"/>
      <c r="L20" s="175"/>
      <c r="M20" s="175"/>
      <c r="N20" s="175"/>
      <c r="O20" s="175"/>
      <c r="P20" s="175"/>
      <c r="Q20" s="175"/>
      <c r="R20" s="175"/>
      <c r="S20" s="175"/>
      <c r="T20" s="175"/>
      <c r="U20" s="175"/>
      <c r="V20" s="175"/>
      <c r="W20" s="175"/>
      <c r="X20" s="175"/>
      <c r="Y20" s="175"/>
      <c r="Z20" s="175"/>
      <c r="AA20" s="1"/>
      <c r="AB20" s="1"/>
    </row>
    <row r="21" spans="1:67" ht="18" customHeight="1" thickTop="1">
      <c r="E21" s="13"/>
      <c r="G21" s="16"/>
      <c r="H21" s="172" t="s">
        <v>166</v>
      </c>
      <c r="I21" s="170"/>
      <c r="J21" s="169"/>
      <c r="K21" s="169"/>
      <c r="L21" s="169"/>
      <c r="M21" s="169"/>
      <c r="N21" s="169"/>
      <c r="O21" s="169"/>
      <c r="P21" s="169"/>
      <c r="Q21" s="169"/>
      <c r="R21" s="169"/>
      <c r="S21" s="169"/>
      <c r="T21" s="169"/>
      <c r="U21" s="169"/>
      <c r="V21" s="170"/>
      <c r="W21" s="614">
        <f>IF(入力シート!C9="×","",IF(ROUNDDOWN(SUM(入力シート!C8,入力シート!C35)*10/110,0)-ROUNDDOWN(入力シート!C8*10/110,0)&lt;0,-1*(ROUNDDOWN(SUM(入力シート!C8,入力シート!C35)*10/110,0)-ROUNDDOWN(入力シート!C8*10/110,0)),ROUNDDOWN(SUM(入力シート!C8,入力シート!C35)*10/110,0)-ROUNDDOWN(入力シート!C8*10/110,0)))</f>
        <v>0</v>
      </c>
      <c r="X21" s="614"/>
      <c r="Y21" s="614"/>
      <c r="Z21" s="614"/>
      <c r="AA21" s="614"/>
      <c r="AB21" s="614"/>
      <c r="AC21" s="1" t="s">
        <v>1</v>
      </c>
      <c r="AD21" s="13"/>
      <c r="AJ21" s="264"/>
      <c r="AK21" s="246"/>
      <c r="AL21" s="410"/>
      <c r="AM21" s="410"/>
      <c r="AN21" s="410"/>
      <c r="AO21" s="410"/>
      <c r="AP21" s="410"/>
      <c r="AQ21" s="410"/>
      <c r="AR21" s="410"/>
      <c r="AS21" s="410"/>
      <c r="AT21" s="410"/>
      <c r="AU21" s="410"/>
      <c r="AV21" s="410"/>
      <c r="AW21" s="410"/>
      <c r="AX21" s="410"/>
      <c r="AY21" s="410"/>
      <c r="AZ21" s="410"/>
      <c r="BA21" s="410"/>
      <c r="BB21" s="410"/>
      <c r="BC21" s="410"/>
      <c r="BD21" s="410"/>
      <c r="BE21" s="410"/>
      <c r="BF21" s="410"/>
      <c r="BG21" s="410"/>
      <c r="BH21" s="410"/>
      <c r="BI21" s="410"/>
      <c r="BJ21" s="19">
        <v>1</v>
      </c>
      <c r="BK21" s="3" t="s">
        <v>144</v>
      </c>
    </row>
    <row r="22" spans="1:67" ht="13.5" customHeight="1">
      <c r="AJ22" s="412" t="s">
        <v>318</v>
      </c>
      <c r="AK22" s="412"/>
      <c r="AL22" s="412"/>
      <c r="AM22" s="412"/>
      <c r="AN22" s="412"/>
      <c r="AO22" s="412"/>
      <c r="AP22" s="412"/>
      <c r="AQ22" s="412"/>
      <c r="AR22" s="412"/>
      <c r="AS22" s="412"/>
      <c r="AT22" s="412"/>
      <c r="AU22" s="412"/>
      <c r="AV22" s="412"/>
      <c r="AW22" s="412" t="s">
        <v>322</v>
      </c>
      <c r="AX22" s="412"/>
      <c r="AY22" s="412"/>
      <c r="AZ22" s="412"/>
      <c r="BA22" s="412"/>
      <c r="BB22" s="412"/>
      <c r="BC22" s="412"/>
      <c r="BD22" s="246"/>
      <c r="BE22" s="246"/>
      <c r="BF22" s="246"/>
      <c r="BG22" s="246"/>
      <c r="BH22" s="246"/>
      <c r="BI22" s="246"/>
      <c r="BJ22" s="19">
        <v>2</v>
      </c>
      <c r="BK22" s="3" t="s">
        <v>128</v>
      </c>
    </row>
    <row r="23" spans="1:67" ht="18" customHeight="1">
      <c r="A23" s="6" t="s">
        <v>76</v>
      </c>
      <c r="B23" s="6"/>
      <c r="C23" s="402" t="s">
        <v>167</v>
      </c>
      <c r="D23" s="402"/>
      <c r="E23" s="402"/>
      <c r="F23" s="402"/>
      <c r="G23" s="402"/>
      <c r="H23" s="402"/>
      <c r="I23" s="402"/>
      <c r="J23" s="402"/>
      <c r="K23" s="402"/>
      <c r="L23" s="402"/>
      <c r="M23" s="402"/>
      <c r="N23" s="402"/>
      <c r="O23" s="402"/>
      <c r="P23" s="402"/>
      <c r="Q23" s="402"/>
      <c r="R23" s="402"/>
      <c r="S23" s="402"/>
      <c r="T23" s="402"/>
      <c r="U23" s="402"/>
      <c r="V23" s="402"/>
      <c r="W23" s="402"/>
      <c r="X23" s="402"/>
      <c r="Y23" s="402"/>
      <c r="Z23" s="402"/>
      <c r="AA23" s="402"/>
      <c r="AB23" s="402"/>
      <c r="AC23" s="402"/>
      <c r="AD23" s="402"/>
      <c r="AE23" s="402"/>
      <c r="AJ23" s="412" t="s">
        <v>319</v>
      </c>
      <c r="AK23" s="412"/>
      <c r="AL23" s="412"/>
      <c r="AM23" s="412"/>
      <c r="AN23" s="412"/>
      <c r="AO23" s="412"/>
      <c r="AP23" s="412"/>
      <c r="AQ23" s="412"/>
      <c r="AR23" s="412"/>
      <c r="AS23" s="412"/>
      <c r="AT23" s="412"/>
      <c r="AU23" s="412"/>
      <c r="AV23" s="412"/>
      <c r="AW23" s="412" t="s">
        <v>323</v>
      </c>
      <c r="AX23" s="412"/>
      <c r="AY23" s="412"/>
      <c r="AZ23" s="412"/>
      <c r="BA23" s="412"/>
      <c r="BB23" s="412"/>
      <c r="BC23" s="412"/>
      <c r="BD23" s="246"/>
      <c r="BE23" s="246"/>
      <c r="BF23" s="246"/>
      <c r="BG23" s="246"/>
      <c r="BH23" s="246"/>
      <c r="BI23" s="246"/>
    </row>
    <row r="24" spans="1:67" ht="18" customHeight="1">
      <c r="A24" s="6"/>
      <c r="B24" s="19" t="s">
        <v>123</v>
      </c>
      <c r="C24" s="2"/>
      <c r="D24" s="2"/>
      <c r="E24" s="2"/>
      <c r="F24" s="2"/>
      <c r="G24" s="2"/>
      <c r="H24" s="2"/>
      <c r="I24" s="2"/>
      <c r="J24" s="2"/>
      <c r="K24" s="2"/>
      <c r="L24" s="2"/>
      <c r="M24" s="2"/>
      <c r="N24" s="2"/>
      <c r="O24" s="2"/>
      <c r="P24" s="2"/>
      <c r="Q24" s="2"/>
      <c r="R24" s="2"/>
      <c r="S24" s="2"/>
      <c r="T24" s="18" t="e">
        <f>IF(入力シート!$C$36="",VLOOKUP($AJ$21,契約書!$BJ$21:$BL$22,2,0),VLOOKUP(入力シート!$C$36,契約書!$BJ$21:$BL$22,2,0))</f>
        <v>#N/A</v>
      </c>
      <c r="U24" s="2"/>
      <c r="V24" s="2"/>
      <c r="W24" s="2"/>
      <c r="X24" s="2"/>
      <c r="Y24" s="2"/>
      <c r="Z24" s="2"/>
      <c r="AA24" s="2"/>
      <c r="AB24" s="2"/>
      <c r="AC24" s="2"/>
      <c r="AD24" s="2"/>
      <c r="AE24" s="2"/>
      <c r="AJ24" s="413" t="s">
        <v>320</v>
      </c>
      <c r="AK24" s="413"/>
      <c r="AL24" s="413"/>
      <c r="AM24" s="413"/>
      <c r="AN24" s="413"/>
      <c r="AO24" s="413"/>
      <c r="AP24" s="413"/>
      <c r="AQ24" s="413"/>
      <c r="AR24" s="413"/>
      <c r="AS24" s="413"/>
      <c r="AT24" s="413"/>
      <c r="AU24" s="413"/>
      <c r="AV24" s="413"/>
      <c r="AW24" s="413" t="s">
        <v>324</v>
      </c>
      <c r="AX24" s="413"/>
      <c r="AY24" s="413"/>
      <c r="AZ24" s="413"/>
      <c r="BA24" s="413"/>
      <c r="BB24" s="413"/>
      <c r="BC24" s="413"/>
      <c r="BD24" s="247"/>
      <c r="BE24" s="306" t="s">
        <v>296</v>
      </c>
      <c r="BF24" s="247"/>
    </row>
    <row r="25" spans="1:67" ht="18" customHeight="1">
      <c r="A25" s="6"/>
      <c r="B25" s="19" t="s">
        <v>124</v>
      </c>
      <c r="C25" s="2"/>
      <c r="D25" s="2"/>
      <c r="E25" s="2"/>
      <c r="F25" s="2"/>
      <c r="G25" s="2"/>
      <c r="H25" s="2"/>
      <c r="I25" s="2"/>
      <c r="J25" s="2"/>
      <c r="K25" s="2"/>
      <c r="L25" s="2"/>
      <c r="M25" s="2"/>
      <c r="N25" s="2"/>
      <c r="O25" s="2"/>
      <c r="P25" s="2"/>
      <c r="Q25" s="2"/>
      <c r="R25" s="2"/>
      <c r="S25" s="2"/>
      <c r="T25" s="18" t="e">
        <f>IF(入力シート!$C$36="",VLOOKUP($AJ$21,契約書!$BJ$21:$BL$22,2,0),VLOOKUP(入力シート!$C$36,契約書!$BJ$21:$BL$22,2,0))</f>
        <v>#N/A</v>
      </c>
      <c r="U25" s="2"/>
      <c r="V25" s="2"/>
      <c r="W25" s="2"/>
      <c r="X25" s="2"/>
      <c r="Y25" s="2"/>
      <c r="Z25" s="2"/>
      <c r="AA25" s="2"/>
      <c r="AB25" s="2"/>
      <c r="AC25" s="2"/>
      <c r="AD25" s="2"/>
      <c r="AE25" s="2"/>
      <c r="AI25" s="305"/>
      <c r="AJ25" s="248" t="s">
        <v>321</v>
      </c>
      <c r="AK25" s="248"/>
      <c r="AL25" s="248"/>
      <c r="AM25" s="248"/>
      <c r="AN25" s="248"/>
      <c r="AO25" s="248"/>
      <c r="AP25" s="248"/>
      <c r="AQ25" s="248"/>
      <c r="AR25" s="248"/>
      <c r="AS25" s="248"/>
      <c r="AT25" s="248"/>
      <c r="AU25" s="249"/>
      <c r="AV25" s="249"/>
      <c r="AW25" s="379" t="s">
        <v>325</v>
      </c>
      <c r="AX25" s="379"/>
      <c r="AY25" s="379"/>
      <c r="AZ25" s="379"/>
      <c r="BA25" s="379"/>
      <c r="BB25" s="379"/>
      <c r="BC25" s="379"/>
    </row>
    <row r="26" spans="1:67" ht="18" customHeight="1">
      <c r="A26" s="6"/>
      <c r="B26" s="19" t="s">
        <v>125</v>
      </c>
      <c r="C26" s="2"/>
      <c r="D26" s="2"/>
      <c r="E26" s="2"/>
      <c r="F26" s="2"/>
      <c r="G26" s="2"/>
      <c r="H26" s="2"/>
      <c r="I26" s="2"/>
      <c r="J26" s="2"/>
      <c r="K26" s="2"/>
      <c r="L26" s="2"/>
      <c r="M26" s="2"/>
      <c r="N26" s="2"/>
      <c r="O26" s="2"/>
      <c r="P26" s="2"/>
      <c r="Q26" s="2"/>
      <c r="R26" s="2"/>
      <c r="S26" s="2"/>
      <c r="T26" s="18" t="e">
        <f>IF(入力シート!$C$36="",VLOOKUP($AJ$21,契約書!$BJ$21:$BL$22,2,0),VLOOKUP(入力シート!$C$36,契約書!$BJ$21:$BL$22,2,0))</f>
        <v>#N/A</v>
      </c>
      <c r="U26" s="2"/>
      <c r="V26" s="2"/>
      <c r="W26" s="2"/>
      <c r="X26" s="2"/>
      <c r="Y26" s="2"/>
      <c r="Z26" s="2"/>
      <c r="AA26" s="2"/>
      <c r="AB26" s="2"/>
      <c r="AC26" s="2"/>
      <c r="AD26" s="2"/>
      <c r="AE26" s="2"/>
    </row>
    <row r="27" spans="1:67" ht="18" customHeight="1">
      <c r="A27" s="6"/>
      <c r="B27" s="19" t="s">
        <v>168</v>
      </c>
      <c r="C27" s="2"/>
      <c r="D27" s="2"/>
      <c r="E27" s="2"/>
      <c r="F27" s="2"/>
      <c r="G27" s="2"/>
      <c r="H27" s="2"/>
      <c r="I27" s="2"/>
      <c r="J27" s="2"/>
      <c r="K27" s="2"/>
      <c r="L27" s="2"/>
      <c r="M27" s="2"/>
      <c r="N27" s="2"/>
      <c r="O27" s="2"/>
      <c r="P27" s="2"/>
      <c r="Q27" s="2"/>
      <c r="R27" s="2"/>
      <c r="S27" s="2"/>
      <c r="T27" s="18" t="e">
        <f>IF(入力シート!$C$36="",VLOOKUP($AJ$21,契約書!$BJ$21:$BL$22,2,0),VLOOKUP(入力シート!$C$36,契約書!$BJ$21:$BL$22,2,0))</f>
        <v>#N/A</v>
      </c>
      <c r="U27" s="2"/>
      <c r="V27" s="2"/>
      <c r="W27" s="2"/>
      <c r="X27" s="2"/>
      <c r="Y27" s="2"/>
      <c r="Z27" s="2"/>
      <c r="AA27" s="2"/>
      <c r="AB27" s="2"/>
      <c r="AC27" s="2"/>
      <c r="AD27" s="2"/>
      <c r="AE27" s="2"/>
    </row>
    <row r="28" spans="1:67" ht="18" customHeight="1">
      <c r="A28" s="6"/>
      <c r="B28" s="19" t="s">
        <v>169</v>
      </c>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row>
    <row r="29" spans="1:67" ht="18" customHeight="1">
      <c r="B29" s="19" t="s">
        <v>170</v>
      </c>
    </row>
    <row r="30" spans="1:67" ht="13.5" customHeight="1">
      <c r="B30" s="19"/>
    </row>
    <row r="31" spans="1:67" ht="13.5" customHeight="1"/>
    <row r="32" spans="1:67" ht="18" customHeight="1">
      <c r="A32" s="10"/>
      <c r="B32" s="382" t="s">
        <v>335</v>
      </c>
      <c r="C32" s="382"/>
      <c r="D32" s="597" t="str">
        <f>IF(契約書!E36="","",契約書!E36)</f>
        <v/>
      </c>
      <c r="E32" s="597"/>
      <c r="F32" s="10" t="s">
        <v>9</v>
      </c>
      <c r="G32" s="598" t="str">
        <f>IF(契約書!I36="","",契約書!I36)</f>
        <v/>
      </c>
      <c r="H32" s="598"/>
      <c r="I32" s="10" t="s">
        <v>10</v>
      </c>
      <c r="J32" s="602" t="str">
        <f>IF(契約書!M36="","",契約書!M36)</f>
        <v/>
      </c>
      <c r="K32" s="602"/>
      <c r="L32" s="382" t="s">
        <v>171</v>
      </c>
      <c r="M32" s="382"/>
      <c r="N32" s="382"/>
      <c r="O32" s="382"/>
      <c r="P32" s="382"/>
      <c r="Q32" s="382"/>
      <c r="R32" s="382"/>
      <c r="S32" s="382"/>
      <c r="T32" s="382"/>
      <c r="U32" s="382"/>
      <c r="V32" s="382"/>
      <c r="W32" s="382"/>
      <c r="X32" s="382"/>
      <c r="Y32" s="382"/>
      <c r="Z32" s="382"/>
      <c r="AA32" s="382"/>
      <c r="AB32" s="382"/>
      <c r="AC32" s="382"/>
      <c r="AD32" s="382"/>
      <c r="AE32" s="382"/>
      <c r="AF32" s="382"/>
      <c r="AG32" s="10"/>
    </row>
    <row r="33" spans="1:44" ht="18" customHeight="1">
      <c r="A33" s="376" t="s">
        <v>173</v>
      </c>
      <c r="B33" s="376"/>
      <c r="C33" s="376"/>
      <c r="D33" s="376"/>
      <c r="E33" s="376"/>
      <c r="F33" s="376"/>
      <c r="G33" s="376"/>
      <c r="H33" s="376"/>
      <c r="I33" s="376"/>
      <c r="J33" s="376"/>
      <c r="K33" s="376"/>
      <c r="L33" s="376"/>
      <c r="M33" s="376"/>
      <c r="N33" s="376"/>
      <c r="O33" s="376"/>
      <c r="P33" s="376"/>
      <c r="Q33" s="376"/>
      <c r="R33" s="376"/>
      <c r="S33" s="376"/>
      <c r="T33" s="376"/>
      <c r="U33" s="376"/>
      <c r="V33" s="376"/>
      <c r="W33" s="376"/>
      <c r="X33" s="376"/>
      <c r="Y33" s="376"/>
      <c r="Z33" s="376"/>
      <c r="AA33" s="376"/>
      <c r="AB33" s="376"/>
      <c r="AC33" s="376"/>
      <c r="AD33" s="376"/>
      <c r="AE33" s="376"/>
      <c r="AF33" s="376"/>
      <c r="AG33" s="376"/>
    </row>
    <row r="34" spans="1:44" ht="18" customHeight="1">
      <c r="A34" s="376" t="s">
        <v>172</v>
      </c>
      <c r="B34" s="376"/>
      <c r="C34" s="376"/>
      <c r="D34" s="376"/>
      <c r="E34" s="376"/>
      <c r="F34" s="376"/>
      <c r="G34" s="376"/>
      <c r="H34" s="376"/>
      <c r="I34" s="376"/>
      <c r="J34" s="376"/>
      <c r="K34" s="376"/>
      <c r="L34" s="376"/>
      <c r="M34" s="376"/>
      <c r="N34" s="376"/>
      <c r="O34" s="376"/>
      <c r="P34" s="376"/>
      <c r="Q34" s="376"/>
      <c r="R34" s="376"/>
      <c r="S34" s="376"/>
      <c r="T34" s="376"/>
      <c r="U34" s="376"/>
      <c r="V34" s="376"/>
      <c r="W34" s="376"/>
      <c r="X34" s="376"/>
      <c r="Y34" s="376"/>
      <c r="Z34" s="376"/>
      <c r="AA34" s="376"/>
      <c r="AB34" s="376"/>
      <c r="AC34" s="376"/>
      <c r="AD34" s="376"/>
      <c r="AE34" s="376"/>
      <c r="AF34" s="376"/>
      <c r="AG34" s="10"/>
    </row>
    <row r="35" spans="1:44" ht="13.5" customHeight="1">
      <c r="A35" s="10"/>
      <c r="B35" s="10"/>
      <c r="C35" s="10"/>
      <c r="D35" s="10"/>
      <c r="E35" s="10"/>
      <c r="F35" s="10"/>
      <c r="G35" s="10"/>
      <c r="H35" s="10"/>
      <c r="I35" s="10"/>
      <c r="J35" s="10"/>
      <c r="K35" s="10"/>
      <c r="L35" s="10"/>
      <c r="M35" s="10"/>
      <c r="N35" s="10"/>
      <c r="O35" s="10"/>
      <c r="P35" s="10"/>
      <c r="Q35" s="10"/>
      <c r="R35" s="10"/>
      <c r="S35" s="10"/>
      <c r="T35" s="10"/>
      <c r="U35" s="10"/>
      <c r="V35" s="10"/>
      <c r="W35" s="10"/>
      <c r="X35" s="10"/>
      <c r="Y35" s="10"/>
      <c r="Z35" s="10"/>
      <c r="AA35" s="10"/>
      <c r="AB35" s="10"/>
      <c r="AC35" s="10"/>
      <c r="AD35" s="10"/>
      <c r="AE35" s="10"/>
      <c r="AF35" s="10"/>
    </row>
    <row r="36" spans="1:44" ht="18" customHeight="1">
      <c r="C36" s="377" t="s">
        <v>335</v>
      </c>
      <c r="D36" s="377"/>
      <c r="E36" s="392" t="str">
        <f>IF(入力シート!C43="","",入力シート!C43)</f>
        <v/>
      </c>
      <c r="F36" s="392"/>
      <c r="G36" s="377" t="s">
        <v>9</v>
      </c>
      <c r="H36" s="377"/>
      <c r="I36" s="385" t="str">
        <f>IF(入力シート!C43="","",入力シート!C43)</f>
        <v/>
      </c>
      <c r="J36" s="385"/>
      <c r="K36" s="377" t="s">
        <v>10</v>
      </c>
      <c r="L36" s="377"/>
      <c r="M36" s="386" t="str">
        <f>IF(入力シート!C43="","",入力シート!C43)</f>
        <v/>
      </c>
      <c r="N36" s="386"/>
      <c r="O36" s="377" t="s">
        <v>33</v>
      </c>
      <c r="P36" s="377"/>
    </row>
    <row r="37" spans="1:44" ht="13.5" customHeight="1"/>
    <row r="38" spans="1:44" ht="18" customHeight="1">
      <c r="I38" s="377" t="s">
        <v>13</v>
      </c>
      <c r="J38" s="377"/>
      <c r="K38" s="377"/>
      <c r="Q38" s="590" t="s">
        <v>340</v>
      </c>
      <c r="R38" s="590"/>
      <c r="S38" s="590"/>
      <c r="T38" s="590"/>
      <c r="U38" s="590"/>
      <c r="V38" s="590"/>
      <c r="W38" s="590"/>
      <c r="X38" s="590"/>
      <c r="Y38" s="590"/>
      <c r="Z38" s="590"/>
      <c r="AA38" s="590"/>
      <c r="AB38" s="590"/>
      <c r="AC38" s="590"/>
      <c r="AD38" s="590"/>
      <c r="AE38" s="590"/>
      <c r="AF38" s="590"/>
    </row>
    <row r="39" spans="1:44" ht="18" customHeight="1">
      <c r="K39" s="2"/>
      <c r="L39" s="2"/>
      <c r="Q39" s="388" t="str">
        <f>"西都市長　"&amp;入力シート!C1&amp;"　　印"</f>
        <v>西都市長　押川　修一郎　　印</v>
      </c>
      <c r="R39" s="388"/>
      <c r="S39" s="388"/>
      <c r="T39" s="388"/>
      <c r="U39" s="388"/>
      <c r="V39" s="388"/>
      <c r="W39" s="388"/>
      <c r="X39" s="388"/>
      <c r="Y39" s="388"/>
      <c r="Z39" s="388"/>
      <c r="AA39" s="388"/>
      <c r="AB39" s="388"/>
      <c r="AC39" s="388"/>
      <c r="AD39" s="388"/>
      <c r="AE39" s="388"/>
      <c r="AF39" s="388"/>
    </row>
    <row r="40" spans="1:44" ht="18" customHeight="1">
      <c r="K40" s="2"/>
      <c r="L40" s="2"/>
      <c r="R40" s="227"/>
      <c r="AA40" s="2"/>
    </row>
    <row r="41" spans="1:44" ht="18" customHeight="1">
      <c r="K41" s="2"/>
      <c r="L41" s="2"/>
      <c r="M41" s="2"/>
      <c r="S41" s="613" t="str">
        <f>IF(入力シート!C17="","",入力シート!C17)</f>
        <v/>
      </c>
      <c r="T41" s="613"/>
      <c r="U41" s="613"/>
      <c r="V41" s="613"/>
      <c r="W41" s="613"/>
      <c r="X41" s="613"/>
      <c r="Y41" s="613"/>
      <c r="Z41" s="613"/>
      <c r="AA41" s="613"/>
      <c r="AB41" s="613"/>
      <c r="AC41" s="613"/>
      <c r="AD41" s="613"/>
      <c r="AE41" s="613"/>
      <c r="AF41" s="613"/>
    </row>
    <row r="42" spans="1:44" ht="18" customHeight="1">
      <c r="I42" s="377" t="s">
        <v>14</v>
      </c>
      <c r="J42" s="377"/>
      <c r="K42" s="377"/>
      <c r="M42" s="384" t="s">
        <v>2</v>
      </c>
      <c r="N42" s="384"/>
      <c r="O42" s="384"/>
      <c r="P42" s="384"/>
      <c r="Q42" s="384"/>
      <c r="S42" s="613"/>
      <c r="T42" s="613"/>
      <c r="U42" s="613"/>
      <c r="V42" s="613"/>
      <c r="W42" s="613"/>
      <c r="X42" s="613"/>
      <c r="Y42" s="613"/>
      <c r="Z42" s="613"/>
      <c r="AA42" s="613"/>
      <c r="AB42" s="613"/>
      <c r="AC42" s="613"/>
      <c r="AD42" s="613"/>
      <c r="AE42" s="613"/>
      <c r="AF42" s="613"/>
      <c r="AR42" s="102"/>
    </row>
    <row r="43" spans="1:44" ht="18" customHeight="1">
      <c r="M43" s="384" t="s">
        <v>4</v>
      </c>
      <c r="N43" s="384"/>
      <c r="O43" s="384"/>
      <c r="P43" s="384"/>
      <c r="Q43" s="384"/>
      <c r="S43" s="389">
        <f>入力シート!C18</f>
        <v>0</v>
      </c>
      <c r="T43" s="389"/>
      <c r="U43" s="389"/>
      <c r="V43" s="389"/>
      <c r="W43" s="389"/>
      <c r="X43" s="389"/>
      <c r="Y43" s="389"/>
      <c r="Z43" s="389"/>
      <c r="AA43" s="389"/>
      <c r="AB43" s="389"/>
      <c r="AC43" s="389"/>
      <c r="AD43" s="389"/>
      <c r="AE43" s="389"/>
      <c r="AF43" s="389"/>
    </row>
    <row r="44" spans="1:44" ht="18" customHeight="1">
      <c r="M44" s="384" t="s">
        <v>0</v>
      </c>
      <c r="N44" s="384"/>
      <c r="O44" s="384"/>
      <c r="P44" s="384"/>
      <c r="Q44" s="384"/>
      <c r="S44" s="387" t="str">
        <f>IF(入力シート!C19="","",入力シート!C19&amp;"　　印")</f>
        <v/>
      </c>
      <c r="T44" s="387"/>
      <c r="U44" s="387"/>
      <c r="V44" s="387"/>
      <c r="W44" s="387"/>
      <c r="X44" s="387"/>
      <c r="Y44" s="387"/>
      <c r="Z44" s="387"/>
      <c r="AA44" s="387"/>
      <c r="AB44" s="387"/>
      <c r="AC44" s="387"/>
      <c r="AD44" s="387"/>
      <c r="AE44" s="387"/>
      <c r="AF44" s="387"/>
    </row>
    <row r="45" spans="1:44" ht="18" customHeight="1">
      <c r="M45" s="7"/>
      <c r="N45" s="7"/>
      <c r="O45" s="7"/>
      <c r="P45" s="7"/>
      <c r="Q45" s="7"/>
      <c r="S45" s="358"/>
      <c r="T45" s="358"/>
      <c r="U45" s="358"/>
      <c r="V45" s="358"/>
      <c r="W45" s="358"/>
      <c r="X45" s="358"/>
      <c r="Y45" s="358"/>
      <c r="Z45" s="358"/>
      <c r="AA45" s="358"/>
      <c r="AB45" s="358"/>
      <c r="AC45" s="358"/>
      <c r="AD45" s="358"/>
      <c r="AE45" s="358"/>
      <c r="AF45" s="358"/>
    </row>
    <row r="46" spans="1:44" ht="18" customHeight="1">
      <c r="A46" s="405" t="s">
        <v>177</v>
      </c>
      <c r="B46" s="405"/>
      <c r="C46" s="405"/>
      <c r="D46" s="405"/>
      <c r="E46" s="405"/>
      <c r="F46" s="405"/>
      <c r="G46" s="405"/>
      <c r="H46" s="405"/>
      <c r="I46" s="405"/>
      <c r="J46" s="405"/>
      <c r="K46" s="405"/>
      <c r="L46" s="405"/>
      <c r="M46" s="405"/>
      <c r="N46" s="405"/>
      <c r="O46" s="405"/>
      <c r="P46" s="405"/>
      <c r="Q46" s="405"/>
      <c r="R46" s="405"/>
      <c r="S46" s="405"/>
      <c r="T46" s="405"/>
      <c r="U46" s="405"/>
      <c r="V46" s="405"/>
      <c r="W46" s="405"/>
      <c r="X46" s="405"/>
      <c r="Y46" s="405"/>
      <c r="Z46" s="405"/>
      <c r="AA46" s="405"/>
      <c r="AB46" s="405"/>
      <c r="AC46" s="405"/>
      <c r="AD46" s="405"/>
      <c r="AE46" s="405"/>
      <c r="AF46" s="405"/>
      <c r="AG46" s="405"/>
    </row>
    <row r="47" spans="1:44" ht="18" customHeight="1">
      <c r="A47" s="160"/>
      <c r="B47" s="160"/>
      <c r="C47" s="160"/>
      <c r="D47" s="160"/>
      <c r="E47" s="160"/>
      <c r="F47" s="160"/>
      <c r="G47" s="160"/>
      <c r="H47" s="160"/>
      <c r="I47" s="160"/>
      <c r="J47" s="160"/>
      <c r="K47" s="160"/>
      <c r="L47" s="160"/>
      <c r="M47" s="160"/>
      <c r="N47" s="160"/>
      <c r="O47" s="160"/>
      <c r="P47" s="160"/>
      <c r="Q47" s="160"/>
      <c r="R47" s="160"/>
      <c r="S47" s="160"/>
      <c r="T47" s="160"/>
      <c r="U47" s="160"/>
      <c r="V47" s="160"/>
      <c r="W47" s="160"/>
      <c r="X47" s="160"/>
      <c r="Y47" s="160"/>
      <c r="Z47" s="160"/>
      <c r="AA47" s="160"/>
      <c r="AB47" s="160"/>
      <c r="AC47" s="160"/>
      <c r="AD47" s="160"/>
      <c r="AE47" s="160"/>
      <c r="AF47" s="160"/>
      <c r="AG47" s="160"/>
    </row>
    <row r="48" spans="1:44" ht="18" customHeight="1">
      <c r="A48" s="407" t="s">
        <v>155</v>
      </c>
      <c r="B48" s="407"/>
      <c r="C48" s="407"/>
      <c r="D48" s="407"/>
      <c r="E48" s="407"/>
      <c r="F48" s="407"/>
      <c r="G48" s="407"/>
      <c r="H48" s="407"/>
      <c r="I48" s="407"/>
      <c r="J48" s="407"/>
      <c r="K48" s="407"/>
      <c r="L48" s="407"/>
      <c r="M48" s="407"/>
      <c r="N48" s="407"/>
      <c r="O48" s="407"/>
      <c r="P48" s="415" t="s">
        <v>174</v>
      </c>
      <c r="Q48" s="415"/>
      <c r="R48" s="415"/>
      <c r="S48" s="415"/>
      <c r="T48" s="408" t="str">
        <f>IF(契約書!Q48="","",契約書!Q48)</f>
        <v/>
      </c>
      <c r="U48" s="408"/>
      <c r="V48" s="408"/>
      <c r="W48" s="408"/>
      <c r="X48" s="408"/>
      <c r="Y48" s="408"/>
      <c r="Z48" s="408"/>
      <c r="AA48" s="408"/>
      <c r="AB48" s="174" t="s">
        <v>156</v>
      </c>
      <c r="AC48" s="174"/>
      <c r="AD48" s="174"/>
      <c r="AE48" s="174"/>
      <c r="AF48" s="174"/>
      <c r="AG48" s="174"/>
    </row>
    <row r="49" spans="1:33" ht="18" customHeight="1">
      <c r="A49" s="174"/>
      <c r="B49" s="174"/>
      <c r="C49" s="174"/>
      <c r="D49" s="174"/>
      <c r="E49" s="174"/>
      <c r="F49" s="174"/>
      <c r="G49" s="174"/>
      <c r="H49" s="174"/>
      <c r="I49" s="174"/>
      <c r="J49" s="174"/>
      <c r="K49" s="174"/>
      <c r="L49" s="174"/>
      <c r="M49" s="174"/>
      <c r="N49" s="174"/>
      <c r="O49" s="174"/>
      <c r="P49" s="415" t="s">
        <v>175</v>
      </c>
      <c r="Q49" s="415"/>
      <c r="R49" s="415"/>
      <c r="S49" s="415"/>
      <c r="T49" s="408">
        <v>508700</v>
      </c>
      <c r="U49" s="408"/>
      <c r="V49" s="408"/>
      <c r="W49" s="408"/>
      <c r="X49" s="408"/>
      <c r="Y49" s="408"/>
      <c r="Z49" s="408"/>
      <c r="AA49" s="408"/>
      <c r="AB49" s="174" t="s">
        <v>156</v>
      </c>
      <c r="AC49" s="174"/>
      <c r="AD49" s="174"/>
      <c r="AE49" s="174"/>
      <c r="AF49" s="174"/>
      <c r="AG49" s="174"/>
    </row>
    <row r="50" spans="1:33" ht="18" customHeight="1">
      <c r="A50" s="2" t="s">
        <v>158</v>
      </c>
      <c r="B50" s="130"/>
      <c r="C50" s="130"/>
    </row>
    <row r="51" spans="1:33" ht="18" customHeight="1">
      <c r="A51" s="174" t="s">
        <v>157</v>
      </c>
      <c r="B51" s="130"/>
      <c r="C51" s="130"/>
    </row>
    <row r="52" spans="1:33" ht="18" customHeight="1">
      <c r="A52" s="174"/>
      <c r="B52" s="130"/>
      <c r="C52" s="130"/>
    </row>
    <row r="53" spans="1:33" ht="18" customHeight="1">
      <c r="A53" s="407" t="s">
        <v>159</v>
      </c>
      <c r="B53" s="407"/>
      <c r="C53" s="407"/>
      <c r="D53" s="407"/>
      <c r="E53" s="407"/>
      <c r="F53" s="407"/>
      <c r="G53" s="407"/>
      <c r="H53" s="407"/>
      <c r="I53" s="407"/>
      <c r="J53" s="407"/>
      <c r="K53" s="407"/>
      <c r="L53" s="407"/>
      <c r="M53" s="407"/>
      <c r="N53" s="407"/>
      <c r="O53" s="407"/>
      <c r="P53" s="407"/>
      <c r="Q53" s="415" t="s">
        <v>174</v>
      </c>
      <c r="R53" s="415"/>
      <c r="S53" s="415"/>
      <c r="T53" s="415"/>
      <c r="U53" s="408" t="str">
        <f>IF(契約書!Q52="","",契約書!Q52)</f>
        <v/>
      </c>
      <c r="V53" s="408"/>
      <c r="W53" s="408"/>
      <c r="X53" s="408"/>
      <c r="Y53" s="408"/>
      <c r="Z53" s="408"/>
      <c r="AA53" s="408"/>
      <c r="AB53" s="408"/>
      <c r="AC53" s="174" t="s">
        <v>156</v>
      </c>
      <c r="AD53" s="174"/>
      <c r="AE53" s="174"/>
    </row>
    <row r="54" spans="1:33" ht="18" customHeight="1">
      <c r="A54" s="174"/>
      <c r="B54" s="174"/>
      <c r="C54" s="174"/>
      <c r="D54" s="174"/>
      <c r="E54" s="174"/>
      <c r="F54" s="174"/>
      <c r="G54" s="174"/>
      <c r="H54" s="174"/>
      <c r="I54" s="174"/>
      <c r="J54" s="174"/>
      <c r="K54" s="174"/>
      <c r="L54" s="174"/>
      <c r="M54" s="174"/>
      <c r="N54" s="174"/>
      <c r="O54" s="174"/>
      <c r="P54" s="174"/>
      <c r="Q54" s="415" t="s">
        <v>175</v>
      </c>
      <c r="R54" s="415"/>
      <c r="S54" s="415"/>
      <c r="T54" s="415"/>
      <c r="U54" s="408">
        <v>148000</v>
      </c>
      <c r="V54" s="408"/>
      <c r="W54" s="408"/>
      <c r="X54" s="408"/>
      <c r="Y54" s="408"/>
      <c r="Z54" s="408"/>
      <c r="AA54" s="408"/>
      <c r="AB54" s="408"/>
      <c r="AC54" s="174" t="s">
        <v>156</v>
      </c>
      <c r="AD54" s="174"/>
      <c r="AE54" s="174"/>
    </row>
    <row r="55" spans="1:33" ht="18" customHeight="1">
      <c r="A55" s="174" t="s">
        <v>146</v>
      </c>
      <c r="B55" s="130"/>
      <c r="C55" s="130"/>
    </row>
    <row r="56" spans="1:33" ht="18" customHeight="1">
      <c r="A56" s="174"/>
      <c r="B56" s="130"/>
      <c r="C56" s="130"/>
    </row>
    <row r="57" spans="1:33" ht="18" customHeight="1">
      <c r="A57" s="174" t="s">
        <v>176</v>
      </c>
      <c r="B57" s="130"/>
      <c r="C57" s="130"/>
    </row>
    <row r="58" spans="1:33" ht="18.75" customHeight="1">
      <c r="A58" s="409" t="s">
        <v>153</v>
      </c>
      <c r="B58" s="409"/>
      <c r="C58" s="403" t="s">
        <v>148</v>
      </c>
      <c r="D58" s="403"/>
      <c r="E58" s="403"/>
      <c r="F58" s="403"/>
      <c r="G58" s="403"/>
      <c r="H58" s="403"/>
      <c r="I58" s="403"/>
      <c r="J58" s="403"/>
      <c r="K58" s="403"/>
      <c r="L58" s="403"/>
      <c r="M58" s="403"/>
      <c r="N58" s="403"/>
      <c r="O58" s="403"/>
      <c r="P58" s="403"/>
      <c r="Q58" s="403"/>
      <c r="R58" s="403"/>
      <c r="S58" s="403"/>
      <c r="T58" s="403" t="s">
        <v>149</v>
      </c>
      <c r="U58" s="403"/>
      <c r="V58" s="403"/>
      <c r="W58" s="403"/>
      <c r="X58" s="403"/>
      <c r="Y58" s="403"/>
      <c r="Z58" s="403"/>
      <c r="AA58" s="403"/>
      <c r="AB58" s="403"/>
      <c r="AC58" s="403"/>
      <c r="AD58" s="403"/>
      <c r="AE58" s="403"/>
      <c r="AF58" s="403"/>
      <c r="AG58" s="403"/>
    </row>
    <row r="59" spans="1:33" ht="18.75" customHeight="1">
      <c r="A59" s="409"/>
      <c r="B59" s="409"/>
      <c r="C59" s="404" t="s">
        <v>433</v>
      </c>
      <c r="D59" s="404"/>
      <c r="E59" s="404"/>
      <c r="F59" s="404"/>
      <c r="G59" s="404"/>
      <c r="H59" s="404"/>
      <c r="I59" s="404"/>
      <c r="J59" s="404"/>
      <c r="K59" s="404"/>
      <c r="L59" s="404"/>
      <c r="M59" s="404"/>
      <c r="N59" s="404"/>
      <c r="O59" s="404"/>
      <c r="P59" s="404"/>
      <c r="Q59" s="404"/>
      <c r="R59" s="404"/>
      <c r="S59" s="404"/>
      <c r="T59" s="400" t="s">
        <v>162</v>
      </c>
      <c r="U59" s="400"/>
      <c r="V59" s="400"/>
      <c r="W59" s="400"/>
      <c r="X59" s="400"/>
      <c r="Y59" s="400"/>
      <c r="Z59" s="400"/>
      <c r="AA59" s="400"/>
      <c r="AB59" s="400"/>
      <c r="AC59" s="400"/>
      <c r="AD59" s="400"/>
      <c r="AE59" s="400"/>
      <c r="AF59" s="400"/>
      <c r="AG59" s="400"/>
    </row>
    <row r="60" spans="1:33" ht="18.75" customHeight="1">
      <c r="A60" s="409"/>
      <c r="B60" s="409"/>
      <c r="C60" s="404"/>
      <c r="D60" s="404"/>
      <c r="E60" s="404"/>
      <c r="F60" s="404"/>
      <c r="G60" s="404"/>
      <c r="H60" s="404"/>
      <c r="I60" s="404"/>
      <c r="J60" s="404"/>
      <c r="K60" s="404"/>
      <c r="L60" s="404"/>
      <c r="M60" s="404"/>
      <c r="N60" s="404"/>
      <c r="O60" s="404"/>
      <c r="P60" s="404"/>
      <c r="Q60" s="404"/>
      <c r="R60" s="404"/>
      <c r="S60" s="404"/>
      <c r="T60" s="401" t="s">
        <v>161</v>
      </c>
      <c r="U60" s="401"/>
      <c r="V60" s="401"/>
      <c r="W60" s="401"/>
      <c r="X60" s="401"/>
      <c r="Y60" s="401"/>
      <c r="Z60" s="401"/>
      <c r="AA60" s="401"/>
      <c r="AB60" s="401"/>
      <c r="AC60" s="401"/>
      <c r="AD60" s="401"/>
      <c r="AE60" s="401"/>
      <c r="AF60" s="401"/>
      <c r="AG60" s="401"/>
    </row>
    <row r="61" spans="1:33" ht="18.75" customHeight="1">
      <c r="A61" s="409"/>
      <c r="B61" s="409"/>
      <c r="C61" s="404"/>
      <c r="D61" s="404"/>
      <c r="E61" s="404"/>
      <c r="F61" s="404"/>
      <c r="G61" s="404"/>
      <c r="H61" s="404"/>
      <c r="I61" s="404"/>
      <c r="J61" s="404"/>
      <c r="K61" s="404"/>
      <c r="L61" s="404"/>
      <c r="M61" s="404"/>
      <c r="N61" s="404"/>
      <c r="O61" s="404"/>
      <c r="P61" s="404"/>
      <c r="Q61" s="404"/>
      <c r="R61" s="404"/>
      <c r="S61" s="404"/>
      <c r="T61" s="400" t="s">
        <v>162</v>
      </c>
      <c r="U61" s="400"/>
      <c r="V61" s="400"/>
      <c r="W61" s="400"/>
      <c r="X61" s="400"/>
      <c r="Y61" s="400"/>
      <c r="Z61" s="400"/>
      <c r="AA61" s="400"/>
      <c r="AB61" s="400"/>
      <c r="AC61" s="400"/>
      <c r="AD61" s="400"/>
      <c r="AE61" s="400"/>
      <c r="AF61" s="400"/>
      <c r="AG61" s="400"/>
    </row>
    <row r="62" spans="1:33" ht="18.75" customHeight="1">
      <c r="A62" s="409"/>
      <c r="B62" s="409"/>
      <c r="C62" s="404"/>
      <c r="D62" s="404"/>
      <c r="E62" s="404"/>
      <c r="F62" s="404"/>
      <c r="G62" s="404"/>
      <c r="H62" s="404"/>
      <c r="I62" s="404"/>
      <c r="J62" s="404"/>
      <c r="K62" s="404"/>
      <c r="L62" s="404"/>
      <c r="M62" s="404"/>
      <c r="N62" s="404"/>
      <c r="O62" s="404"/>
      <c r="P62" s="404"/>
      <c r="Q62" s="404"/>
      <c r="R62" s="404"/>
      <c r="S62" s="404"/>
      <c r="T62" s="401" t="s">
        <v>161</v>
      </c>
      <c r="U62" s="401"/>
      <c r="V62" s="401"/>
      <c r="W62" s="401"/>
      <c r="X62" s="401"/>
      <c r="Y62" s="401"/>
      <c r="Z62" s="401"/>
      <c r="AA62" s="401"/>
      <c r="AB62" s="401"/>
      <c r="AC62" s="401"/>
      <c r="AD62" s="401"/>
      <c r="AE62" s="401"/>
      <c r="AF62" s="401"/>
      <c r="AG62" s="401"/>
    </row>
    <row r="63" spans="1:33" ht="18.75" customHeight="1">
      <c r="A63" s="409"/>
      <c r="B63" s="409"/>
      <c r="C63" s="404"/>
      <c r="D63" s="404"/>
      <c r="E63" s="404"/>
      <c r="F63" s="404"/>
      <c r="G63" s="404"/>
      <c r="H63" s="404"/>
      <c r="I63" s="404"/>
      <c r="J63" s="404"/>
      <c r="K63" s="404"/>
      <c r="L63" s="404"/>
      <c r="M63" s="404"/>
      <c r="N63" s="404"/>
      <c r="O63" s="404"/>
      <c r="P63" s="404"/>
      <c r="Q63" s="404"/>
      <c r="R63" s="404"/>
      <c r="S63" s="404"/>
      <c r="T63" s="400" t="s">
        <v>162</v>
      </c>
      <c r="U63" s="400"/>
      <c r="V63" s="400"/>
      <c r="W63" s="400"/>
      <c r="X63" s="400"/>
      <c r="Y63" s="400"/>
      <c r="Z63" s="400"/>
      <c r="AA63" s="400"/>
      <c r="AB63" s="400"/>
      <c r="AC63" s="400"/>
      <c r="AD63" s="400"/>
      <c r="AE63" s="400"/>
      <c r="AF63" s="400"/>
      <c r="AG63" s="400"/>
    </row>
    <row r="64" spans="1:33" ht="18.75" customHeight="1">
      <c r="A64" s="409"/>
      <c r="B64" s="409"/>
      <c r="C64" s="404"/>
      <c r="D64" s="404"/>
      <c r="E64" s="404"/>
      <c r="F64" s="404"/>
      <c r="G64" s="404"/>
      <c r="H64" s="404"/>
      <c r="I64" s="404"/>
      <c r="J64" s="404"/>
      <c r="K64" s="404"/>
      <c r="L64" s="404"/>
      <c r="M64" s="404"/>
      <c r="N64" s="404"/>
      <c r="O64" s="404"/>
      <c r="P64" s="404"/>
      <c r="Q64" s="404"/>
      <c r="R64" s="404"/>
      <c r="S64" s="404"/>
      <c r="T64" s="401" t="s">
        <v>161</v>
      </c>
      <c r="U64" s="401"/>
      <c r="V64" s="401"/>
      <c r="W64" s="401"/>
      <c r="X64" s="401"/>
      <c r="Y64" s="401"/>
      <c r="Z64" s="401"/>
      <c r="AA64" s="401"/>
      <c r="AB64" s="401"/>
      <c r="AC64" s="401"/>
      <c r="AD64" s="401"/>
      <c r="AE64" s="401"/>
      <c r="AF64" s="401"/>
      <c r="AG64" s="401"/>
    </row>
    <row r="65" spans="1:33" ht="18.75" customHeight="1">
      <c r="A65" s="409"/>
      <c r="B65" s="409"/>
      <c r="C65" s="404"/>
      <c r="D65" s="404"/>
      <c r="E65" s="404"/>
      <c r="F65" s="404"/>
      <c r="G65" s="404"/>
      <c r="H65" s="404"/>
      <c r="I65" s="404"/>
      <c r="J65" s="404"/>
      <c r="K65" s="404"/>
      <c r="L65" s="404"/>
      <c r="M65" s="404"/>
      <c r="N65" s="404"/>
      <c r="O65" s="404"/>
      <c r="P65" s="404"/>
      <c r="Q65" s="404"/>
      <c r="R65" s="404"/>
      <c r="S65" s="404"/>
      <c r="T65" s="400" t="s">
        <v>162</v>
      </c>
      <c r="U65" s="400"/>
      <c r="V65" s="400"/>
      <c r="W65" s="400"/>
      <c r="X65" s="400"/>
      <c r="Y65" s="400"/>
      <c r="Z65" s="400"/>
      <c r="AA65" s="400"/>
      <c r="AB65" s="400"/>
      <c r="AC65" s="400"/>
      <c r="AD65" s="400"/>
      <c r="AE65" s="400"/>
      <c r="AF65" s="400"/>
      <c r="AG65" s="400"/>
    </row>
    <row r="66" spans="1:33" ht="18.75" customHeight="1">
      <c r="A66" s="409"/>
      <c r="B66" s="409"/>
      <c r="C66" s="404"/>
      <c r="D66" s="404"/>
      <c r="E66" s="404"/>
      <c r="F66" s="404"/>
      <c r="G66" s="404"/>
      <c r="H66" s="404"/>
      <c r="I66" s="404"/>
      <c r="J66" s="404"/>
      <c r="K66" s="404"/>
      <c r="L66" s="404"/>
      <c r="M66" s="404"/>
      <c r="N66" s="404"/>
      <c r="O66" s="404"/>
      <c r="P66" s="404"/>
      <c r="Q66" s="404"/>
      <c r="R66" s="404"/>
      <c r="S66" s="404"/>
      <c r="T66" s="401" t="s">
        <v>161</v>
      </c>
      <c r="U66" s="401"/>
      <c r="V66" s="401"/>
      <c r="W66" s="401"/>
      <c r="X66" s="401"/>
      <c r="Y66" s="401"/>
      <c r="Z66" s="401"/>
      <c r="AA66" s="401"/>
      <c r="AB66" s="401"/>
      <c r="AC66" s="401"/>
      <c r="AD66" s="401"/>
      <c r="AE66" s="401"/>
      <c r="AF66" s="401"/>
      <c r="AG66" s="401"/>
    </row>
    <row r="67" spans="1:33" ht="18.75" customHeight="1">
      <c r="A67" s="409"/>
      <c r="B67" s="409"/>
      <c r="C67" s="404"/>
      <c r="D67" s="404"/>
      <c r="E67" s="404"/>
      <c r="F67" s="404"/>
      <c r="G67" s="404"/>
      <c r="H67" s="404"/>
      <c r="I67" s="404"/>
      <c r="J67" s="404"/>
      <c r="K67" s="404"/>
      <c r="L67" s="404"/>
      <c r="M67" s="404"/>
      <c r="N67" s="404"/>
      <c r="O67" s="404"/>
      <c r="P67" s="404"/>
      <c r="Q67" s="404"/>
      <c r="R67" s="404"/>
      <c r="S67" s="404"/>
      <c r="T67" s="400" t="s">
        <v>162</v>
      </c>
      <c r="U67" s="400"/>
      <c r="V67" s="400"/>
      <c r="W67" s="400"/>
      <c r="X67" s="400"/>
      <c r="Y67" s="400"/>
      <c r="Z67" s="400"/>
      <c r="AA67" s="400"/>
      <c r="AB67" s="400"/>
      <c r="AC67" s="400"/>
      <c r="AD67" s="400"/>
      <c r="AE67" s="400"/>
      <c r="AF67" s="400"/>
      <c r="AG67" s="400"/>
    </row>
    <row r="68" spans="1:33" ht="18.75" customHeight="1">
      <c r="A68" s="409"/>
      <c r="B68" s="409"/>
      <c r="C68" s="404"/>
      <c r="D68" s="404"/>
      <c r="E68" s="404"/>
      <c r="F68" s="404"/>
      <c r="G68" s="404"/>
      <c r="H68" s="404"/>
      <c r="I68" s="404"/>
      <c r="J68" s="404"/>
      <c r="K68" s="404"/>
      <c r="L68" s="404"/>
      <c r="M68" s="404"/>
      <c r="N68" s="404"/>
      <c r="O68" s="404"/>
      <c r="P68" s="404"/>
      <c r="Q68" s="404"/>
      <c r="R68" s="404"/>
      <c r="S68" s="404"/>
      <c r="T68" s="401" t="s">
        <v>161</v>
      </c>
      <c r="U68" s="401"/>
      <c r="V68" s="401"/>
      <c r="W68" s="401"/>
      <c r="X68" s="401"/>
      <c r="Y68" s="401"/>
      <c r="Z68" s="401"/>
      <c r="AA68" s="401"/>
      <c r="AB68" s="401"/>
      <c r="AC68" s="401"/>
      <c r="AD68" s="401"/>
      <c r="AE68" s="401"/>
      <c r="AF68" s="401"/>
      <c r="AG68" s="401"/>
    </row>
    <row r="69" spans="1:33" ht="18.75" customHeight="1">
      <c r="A69" s="409"/>
      <c r="B69" s="409"/>
      <c r="C69" s="404"/>
      <c r="D69" s="404"/>
      <c r="E69" s="404"/>
      <c r="F69" s="404"/>
      <c r="G69" s="404"/>
      <c r="H69" s="404"/>
      <c r="I69" s="404"/>
      <c r="J69" s="404"/>
      <c r="K69" s="404"/>
      <c r="L69" s="404"/>
      <c r="M69" s="404"/>
      <c r="N69" s="404"/>
      <c r="O69" s="404"/>
      <c r="P69" s="404"/>
      <c r="Q69" s="404"/>
      <c r="R69" s="404"/>
      <c r="S69" s="404"/>
      <c r="T69" s="400" t="s">
        <v>162</v>
      </c>
      <c r="U69" s="400"/>
      <c r="V69" s="400"/>
      <c r="W69" s="400"/>
      <c r="X69" s="400"/>
      <c r="Y69" s="400"/>
      <c r="Z69" s="400"/>
      <c r="AA69" s="400"/>
      <c r="AB69" s="400"/>
      <c r="AC69" s="400"/>
      <c r="AD69" s="400"/>
      <c r="AE69" s="400"/>
      <c r="AF69" s="400"/>
      <c r="AG69" s="400"/>
    </row>
    <row r="70" spans="1:33" ht="18.75" customHeight="1">
      <c r="A70" s="409"/>
      <c r="B70" s="409"/>
      <c r="C70" s="404"/>
      <c r="D70" s="404"/>
      <c r="E70" s="404"/>
      <c r="F70" s="404"/>
      <c r="G70" s="404"/>
      <c r="H70" s="404"/>
      <c r="I70" s="404"/>
      <c r="J70" s="404"/>
      <c r="K70" s="404"/>
      <c r="L70" s="404"/>
      <c r="M70" s="404"/>
      <c r="N70" s="404"/>
      <c r="O70" s="404"/>
      <c r="P70" s="404"/>
      <c r="Q70" s="404"/>
      <c r="R70" s="404"/>
      <c r="S70" s="404"/>
      <c r="T70" s="401" t="s">
        <v>161</v>
      </c>
      <c r="U70" s="401"/>
      <c r="V70" s="401"/>
      <c r="W70" s="401"/>
      <c r="X70" s="401"/>
      <c r="Y70" s="401"/>
      <c r="Z70" s="401"/>
      <c r="AA70" s="401"/>
      <c r="AB70" s="401"/>
      <c r="AC70" s="401"/>
      <c r="AD70" s="401"/>
      <c r="AE70" s="401"/>
      <c r="AF70" s="401"/>
      <c r="AG70" s="401"/>
    </row>
    <row r="71" spans="1:33" ht="18" customHeight="1">
      <c r="A71" s="174" t="s">
        <v>154</v>
      </c>
      <c r="B71"/>
      <c r="C71"/>
    </row>
    <row r="72" spans="1:33" ht="18" customHeight="1">
      <c r="A72" s="174"/>
      <c r="B72"/>
      <c r="C72"/>
    </row>
    <row r="73" spans="1:33" ht="18" customHeight="1">
      <c r="A73" s="174" t="s">
        <v>160</v>
      </c>
      <c r="B73"/>
      <c r="C73"/>
    </row>
    <row r="74" spans="1:33" ht="18" customHeight="1">
      <c r="A74" s="174" t="s">
        <v>174</v>
      </c>
      <c r="B74"/>
      <c r="C74"/>
    </row>
    <row r="75" spans="1:33" ht="18" customHeight="1">
      <c r="A75" s="399" t="s">
        <v>150</v>
      </c>
      <c r="B75" s="399"/>
      <c r="C75" s="399"/>
      <c r="D75" s="399"/>
      <c r="E75" s="399"/>
      <c r="F75" s="399"/>
      <c r="G75" s="399"/>
      <c r="H75" s="399"/>
      <c r="I75" s="399"/>
      <c r="J75" s="399"/>
      <c r="K75" s="399"/>
      <c r="L75" s="399" t="s">
        <v>151</v>
      </c>
      <c r="M75" s="399"/>
      <c r="N75" s="399"/>
      <c r="O75" s="399"/>
      <c r="P75" s="399"/>
      <c r="Q75" s="399"/>
      <c r="R75" s="399"/>
      <c r="S75" s="399"/>
      <c r="T75" s="399"/>
      <c r="U75" s="399"/>
      <c r="V75" s="399"/>
      <c r="W75" s="399" t="s">
        <v>152</v>
      </c>
      <c r="X75" s="399"/>
      <c r="Y75" s="399"/>
      <c r="Z75" s="399"/>
      <c r="AA75" s="399"/>
      <c r="AB75" s="399"/>
      <c r="AC75" s="399"/>
      <c r="AD75" s="399"/>
      <c r="AE75" s="399"/>
      <c r="AF75" s="399"/>
      <c r="AG75" s="399"/>
    </row>
    <row r="76" spans="1:33" ht="18" customHeight="1">
      <c r="A76" s="399"/>
      <c r="B76" s="399"/>
      <c r="C76" s="399"/>
      <c r="D76" s="399"/>
      <c r="E76" s="399"/>
      <c r="F76" s="399"/>
      <c r="G76" s="399"/>
      <c r="H76" s="399"/>
      <c r="I76" s="399"/>
      <c r="J76" s="399"/>
      <c r="K76" s="399"/>
      <c r="L76" s="399"/>
      <c r="M76" s="399"/>
      <c r="N76" s="399"/>
      <c r="O76" s="399"/>
      <c r="P76" s="399"/>
      <c r="Q76" s="399"/>
      <c r="R76" s="399"/>
      <c r="S76" s="399"/>
      <c r="T76" s="399"/>
      <c r="U76" s="399"/>
      <c r="V76" s="399"/>
      <c r="W76" s="399"/>
      <c r="X76" s="399"/>
      <c r="Y76" s="399"/>
      <c r="Z76" s="399"/>
      <c r="AA76" s="399"/>
      <c r="AB76" s="399"/>
      <c r="AC76" s="399"/>
      <c r="AD76" s="399"/>
      <c r="AE76" s="399"/>
      <c r="AF76" s="399"/>
      <c r="AG76" s="399"/>
    </row>
    <row r="77" spans="1:33" ht="30" customHeight="1">
      <c r="A77" s="406" t="str">
        <f>IF(契約書!A74="","",契約書!A74)</f>
        <v/>
      </c>
      <c r="B77" s="406"/>
      <c r="C77" s="406"/>
      <c r="D77" s="406"/>
      <c r="E77" s="406"/>
      <c r="F77" s="406"/>
      <c r="G77" s="406"/>
      <c r="H77" s="406"/>
      <c r="I77" s="406"/>
      <c r="J77" s="406"/>
      <c r="K77" s="406"/>
      <c r="L77" s="406" t="str">
        <f>IF(契約書!L74="","",契約書!L74)</f>
        <v/>
      </c>
      <c r="M77" s="406"/>
      <c r="N77" s="406"/>
      <c r="O77" s="406"/>
      <c r="P77" s="406"/>
      <c r="Q77" s="406"/>
      <c r="R77" s="406"/>
      <c r="S77" s="406"/>
      <c r="T77" s="406"/>
      <c r="U77" s="406"/>
      <c r="V77" s="406"/>
      <c r="W77" s="406" t="str">
        <f>IF(契約書!W74="","",契約書!W74)</f>
        <v/>
      </c>
      <c r="X77" s="406"/>
      <c r="Y77" s="406"/>
      <c r="Z77" s="406"/>
      <c r="AA77" s="406"/>
      <c r="AB77" s="406"/>
      <c r="AC77" s="406"/>
      <c r="AD77" s="406"/>
      <c r="AE77" s="406"/>
      <c r="AF77" s="406"/>
      <c r="AG77" s="406"/>
    </row>
    <row r="78" spans="1:33" ht="30" customHeight="1">
      <c r="A78" s="406" t="str">
        <f>IF(契約書!A75="","",契約書!A75)</f>
        <v/>
      </c>
      <c r="B78" s="406"/>
      <c r="C78" s="406"/>
      <c r="D78" s="406"/>
      <c r="E78" s="406"/>
      <c r="F78" s="406"/>
      <c r="G78" s="406"/>
      <c r="H78" s="406"/>
      <c r="I78" s="406"/>
      <c r="J78" s="406"/>
      <c r="K78" s="406"/>
      <c r="L78" s="406" t="str">
        <f>IF(契約書!L75="","",契約書!L75)</f>
        <v/>
      </c>
      <c r="M78" s="406"/>
      <c r="N78" s="406"/>
      <c r="O78" s="406"/>
      <c r="P78" s="406"/>
      <c r="Q78" s="406"/>
      <c r="R78" s="406"/>
      <c r="S78" s="406"/>
      <c r="T78" s="406"/>
      <c r="U78" s="406"/>
      <c r="V78" s="406"/>
      <c r="W78" s="406" t="str">
        <f>IF(契約書!W75="","",契約書!W75)</f>
        <v/>
      </c>
      <c r="X78" s="406"/>
      <c r="Y78" s="406"/>
      <c r="Z78" s="406"/>
      <c r="AA78" s="406"/>
      <c r="AB78" s="406"/>
      <c r="AC78" s="406"/>
      <c r="AD78" s="406"/>
      <c r="AE78" s="406"/>
      <c r="AF78" s="406"/>
      <c r="AG78" s="406"/>
    </row>
    <row r="79" spans="1:33" ht="30" customHeight="1">
      <c r="A79" s="406" t="str">
        <f>IF(契約書!A76="","",契約書!A76)</f>
        <v/>
      </c>
      <c r="B79" s="406"/>
      <c r="C79" s="406"/>
      <c r="D79" s="406"/>
      <c r="E79" s="406"/>
      <c r="F79" s="406"/>
      <c r="G79" s="406"/>
      <c r="H79" s="406"/>
      <c r="I79" s="406"/>
      <c r="J79" s="406"/>
      <c r="K79" s="406"/>
      <c r="L79" s="406" t="str">
        <f>IF(契約書!L76="","",契約書!L76)</f>
        <v/>
      </c>
      <c r="M79" s="406"/>
      <c r="N79" s="406"/>
      <c r="O79" s="406"/>
      <c r="P79" s="406"/>
      <c r="Q79" s="406"/>
      <c r="R79" s="406"/>
      <c r="S79" s="406"/>
      <c r="T79" s="406"/>
      <c r="U79" s="406"/>
      <c r="V79" s="406"/>
      <c r="W79" s="406" t="str">
        <f>IF(契約書!W76="","",契約書!W76)</f>
        <v/>
      </c>
      <c r="X79" s="406"/>
      <c r="Y79" s="406"/>
      <c r="Z79" s="406"/>
      <c r="AA79" s="406"/>
      <c r="AB79" s="406"/>
      <c r="AC79" s="406"/>
      <c r="AD79" s="406"/>
      <c r="AE79" s="406"/>
      <c r="AF79" s="406"/>
      <c r="AG79" s="406"/>
    </row>
    <row r="80" spans="1:33" ht="18" customHeight="1">
      <c r="A80" s="174" t="s">
        <v>175</v>
      </c>
      <c r="B80"/>
      <c r="C80"/>
    </row>
    <row r="81" spans="1:33" ht="18" customHeight="1">
      <c r="A81" s="399" t="s">
        <v>150</v>
      </c>
      <c r="B81" s="399"/>
      <c r="C81" s="399"/>
      <c r="D81" s="399"/>
      <c r="E81" s="399"/>
      <c r="F81" s="399"/>
      <c r="G81" s="399"/>
      <c r="H81" s="399"/>
      <c r="I81" s="399"/>
      <c r="J81" s="399"/>
      <c r="K81" s="399"/>
      <c r="L81" s="399" t="s">
        <v>151</v>
      </c>
      <c r="M81" s="399"/>
      <c r="N81" s="399"/>
      <c r="O81" s="399"/>
      <c r="P81" s="399"/>
      <c r="Q81" s="399"/>
      <c r="R81" s="399"/>
      <c r="S81" s="399"/>
      <c r="T81" s="399"/>
      <c r="U81" s="399"/>
      <c r="V81" s="399"/>
      <c r="W81" s="399" t="s">
        <v>152</v>
      </c>
      <c r="X81" s="399"/>
      <c r="Y81" s="399"/>
      <c r="Z81" s="399"/>
      <c r="AA81" s="399"/>
      <c r="AB81" s="399"/>
      <c r="AC81" s="399"/>
      <c r="AD81" s="399"/>
      <c r="AE81" s="399"/>
      <c r="AF81" s="399"/>
      <c r="AG81" s="399"/>
    </row>
    <row r="82" spans="1:33" ht="18" customHeight="1">
      <c r="A82" s="399"/>
      <c r="B82" s="399"/>
      <c r="C82" s="399"/>
      <c r="D82" s="399"/>
      <c r="E82" s="399"/>
      <c r="F82" s="399"/>
      <c r="G82" s="399"/>
      <c r="H82" s="399"/>
      <c r="I82" s="399"/>
      <c r="J82" s="399"/>
      <c r="K82" s="399"/>
      <c r="L82" s="399"/>
      <c r="M82" s="399"/>
      <c r="N82" s="399"/>
      <c r="O82" s="399"/>
      <c r="P82" s="399"/>
      <c r="Q82" s="399"/>
      <c r="R82" s="399"/>
      <c r="S82" s="399"/>
      <c r="T82" s="399"/>
      <c r="U82" s="399"/>
      <c r="V82" s="399"/>
      <c r="W82" s="399"/>
      <c r="X82" s="399"/>
      <c r="Y82" s="399"/>
      <c r="Z82" s="399"/>
      <c r="AA82" s="399"/>
      <c r="AB82" s="399"/>
      <c r="AC82" s="399"/>
      <c r="AD82" s="399"/>
      <c r="AE82" s="399"/>
      <c r="AF82" s="399"/>
      <c r="AG82" s="399"/>
    </row>
    <row r="83" spans="1:33" ht="30" customHeight="1">
      <c r="A83" s="406" t="s">
        <v>430</v>
      </c>
      <c r="B83" s="406"/>
      <c r="C83" s="406"/>
      <c r="D83" s="406"/>
      <c r="E83" s="406"/>
      <c r="F83" s="406"/>
      <c r="G83" s="406"/>
      <c r="H83" s="406"/>
      <c r="I83" s="406"/>
      <c r="J83" s="406"/>
      <c r="K83" s="406"/>
      <c r="L83" s="406" t="s">
        <v>431</v>
      </c>
      <c r="M83" s="406"/>
      <c r="N83" s="406"/>
      <c r="O83" s="406"/>
      <c r="P83" s="406"/>
      <c r="Q83" s="406"/>
      <c r="R83" s="406"/>
      <c r="S83" s="406"/>
      <c r="T83" s="406"/>
      <c r="U83" s="406"/>
      <c r="V83" s="406"/>
      <c r="W83" s="406" t="s">
        <v>432</v>
      </c>
      <c r="X83" s="406"/>
      <c r="Y83" s="406"/>
      <c r="Z83" s="406"/>
      <c r="AA83" s="406"/>
      <c r="AB83" s="406"/>
      <c r="AC83" s="406"/>
      <c r="AD83" s="406"/>
      <c r="AE83" s="406"/>
      <c r="AF83" s="406"/>
      <c r="AG83" s="406"/>
    </row>
    <row r="84" spans="1:33" ht="30" customHeight="1">
      <c r="A84" s="406"/>
      <c r="B84" s="406"/>
      <c r="C84" s="406"/>
      <c r="D84" s="406"/>
      <c r="E84" s="406"/>
      <c r="F84" s="406"/>
      <c r="G84" s="406"/>
      <c r="H84" s="406"/>
      <c r="I84" s="406"/>
      <c r="J84" s="406"/>
      <c r="K84" s="406"/>
      <c r="L84" s="406"/>
      <c r="M84" s="406"/>
      <c r="N84" s="406"/>
      <c r="O84" s="406"/>
      <c r="P84" s="406"/>
      <c r="Q84" s="406"/>
      <c r="R84" s="406"/>
      <c r="S84" s="406"/>
      <c r="T84" s="406"/>
      <c r="U84" s="406"/>
      <c r="V84" s="406"/>
      <c r="W84" s="406"/>
      <c r="X84" s="406"/>
      <c r="Y84" s="406"/>
      <c r="Z84" s="406"/>
      <c r="AA84" s="406"/>
      <c r="AB84" s="406"/>
      <c r="AC84" s="406"/>
      <c r="AD84" s="406"/>
      <c r="AE84" s="406"/>
      <c r="AF84" s="406"/>
      <c r="AG84" s="406"/>
    </row>
    <row r="85" spans="1:33" ht="30" customHeight="1">
      <c r="A85" s="406"/>
      <c r="B85" s="406"/>
      <c r="C85" s="406"/>
      <c r="D85" s="406"/>
      <c r="E85" s="406"/>
      <c r="F85" s="406"/>
      <c r="G85" s="406"/>
      <c r="H85" s="406"/>
      <c r="I85" s="406"/>
      <c r="J85" s="406"/>
      <c r="K85" s="406"/>
      <c r="L85" s="406"/>
      <c r="M85" s="406"/>
      <c r="N85" s="406"/>
      <c r="O85" s="406"/>
      <c r="P85" s="406"/>
      <c r="Q85" s="406"/>
      <c r="R85" s="406"/>
      <c r="S85" s="406"/>
      <c r="T85" s="406"/>
      <c r="U85" s="406"/>
      <c r="V85" s="406"/>
      <c r="W85" s="406"/>
      <c r="X85" s="406"/>
      <c r="Y85" s="406"/>
      <c r="Z85" s="406"/>
      <c r="AA85" s="406"/>
      <c r="AB85" s="406"/>
      <c r="AC85" s="406"/>
      <c r="AD85" s="406"/>
      <c r="AE85" s="406"/>
      <c r="AF85" s="406"/>
      <c r="AG85" s="406"/>
    </row>
    <row r="150" spans="1:33" ht="18" customHeight="1">
      <c r="M150" s="7"/>
      <c r="N150" s="7"/>
      <c r="O150" s="7"/>
      <c r="P150" s="7"/>
      <c r="Q150" s="7"/>
      <c r="S150" s="2"/>
      <c r="T150" s="2"/>
      <c r="U150" s="2"/>
      <c r="V150" s="2"/>
      <c r="W150" s="2"/>
      <c r="X150" s="2"/>
      <c r="Y150" s="2"/>
      <c r="Z150" s="2"/>
      <c r="AA150" s="2"/>
      <c r="AB150" s="2"/>
      <c r="AC150" s="2"/>
      <c r="AD150" s="2"/>
    </row>
    <row r="151" spans="1:33" ht="18" customHeight="1">
      <c r="M151" s="7"/>
      <c r="N151" s="7"/>
      <c r="O151" s="7"/>
      <c r="P151" s="7"/>
      <c r="Q151" s="7"/>
      <c r="S151" s="2"/>
      <c r="T151" s="2"/>
      <c r="U151" s="2"/>
      <c r="V151" s="2"/>
      <c r="W151" s="2"/>
      <c r="X151" s="2"/>
      <c r="Y151" s="2"/>
      <c r="Z151" s="2"/>
      <c r="AA151" s="2"/>
      <c r="AB151" s="2"/>
      <c r="AC151" s="2"/>
      <c r="AD151" s="2"/>
    </row>
    <row r="153" spans="1:33" ht="18" customHeight="1">
      <c r="B153" s="595"/>
      <c r="C153" s="595"/>
      <c r="D153" s="595"/>
      <c r="E153" s="595"/>
      <c r="F153" s="595"/>
      <c r="G153" s="595"/>
      <c r="H153" s="595"/>
      <c r="I153" s="595"/>
      <c r="J153" s="595"/>
      <c r="K153" s="595"/>
      <c r="L153" s="595"/>
      <c r="M153" s="595"/>
      <c r="N153" s="595"/>
      <c r="O153" s="595"/>
      <c r="P153" s="595"/>
      <c r="Q153" s="595"/>
      <c r="R153" s="595"/>
      <c r="S153" s="595"/>
      <c r="T153" s="595"/>
      <c r="U153" s="595"/>
      <c r="V153" s="595"/>
      <c r="W153" s="595"/>
      <c r="X153" s="595"/>
      <c r="Y153" s="595"/>
      <c r="Z153" s="595"/>
      <c r="AA153" s="595"/>
      <c r="AB153" s="595"/>
      <c r="AC153" s="595"/>
      <c r="AD153" s="595"/>
      <c r="AE153" s="595"/>
      <c r="AF153" s="595"/>
      <c r="AG153" s="15"/>
    </row>
    <row r="154" spans="1:33" ht="18" customHeight="1">
      <c r="A154" s="16"/>
      <c r="B154" s="9"/>
      <c r="C154" s="595"/>
      <c r="D154" s="595"/>
      <c r="E154" s="595"/>
      <c r="F154" s="595"/>
      <c r="G154" s="595"/>
      <c r="H154" s="595"/>
      <c r="I154" s="595"/>
      <c r="J154" s="595"/>
      <c r="K154" s="595"/>
      <c r="L154" s="595"/>
      <c r="M154" s="595"/>
      <c r="N154" s="595"/>
      <c r="O154" s="595"/>
      <c r="P154" s="595"/>
      <c r="Q154" s="595"/>
      <c r="R154" s="595"/>
      <c r="S154" s="595"/>
      <c r="T154" s="595"/>
      <c r="U154" s="595"/>
      <c r="V154" s="595"/>
      <c r="W154" s="595"/>
      <c r="X154" s="595"/>
      <c r="Y154" s="595"/>
      <c r="Z154" s="595"/>
      <c r="AA154" s="595"/>
      <c r="AB154" s="595"/>
      <c r="AC154" s="595"/>
      <c r="AD154" s="595"/>
      <c r="AE154" s="595"/>
      <c r="AF154" s="595"/>
      <c r="AG154" s="16"/>
    </row>
  </sheetData>
  <mergeCells count="137">
    <mergeCell ref="AJ22:AV22"/>
    <mergeCell ref="AW22:BC22"/>
    <mergeCell ref="AJ23:AV23"/>
    <mergeCell ref="AW23:BC23"/>
    <mergeCell ref="T10:U10"/>
    <mergeCell ref="Q10:R10"/>
    <mergeCell ref="N10:O10"/>
    <mergeCell ref="AJ24:AV24"/>
    <mergeCell ref="AW24:BC24"/>
    <mergeCell ref="W21:AB21"/>
    <mergeCell ref="C23:AE23"/>
    <mergeCell ref="AW25:BC25"/>
    <mergeCell ref="AJ17:BO19"/>
    <mergeCell ref="S44:AF44"/>
    <mergeCell ref="S43:AF43"/>
    <mergeCell ref="Q39:AF39"/>
    <mergeCell ref="Q38:AF38"/>
    <mergeCell ref="S41:AF42"/>
    <mergeCell ref="L13:M13"/>
    <mergeCell ref="N13:O13"/>
    <mergeCell ref="Q13:R13"/>
    <mergeCell ref="T13:U13"/>
    <mergeCell ref="S17:T17"/>
    <mergeCell ref="U17:V17"/>
    <mergeCell ref="W17:X17"/>
    <mergeCell ref="K36:L36"/>
    <mergeCell ref="M17:N17"/>
    <mergeCell ref="O17:P17"/>
    <mergeCell ref="Q17:R17"/>
    <mergeCell ref="K18:L19"/>
    <mergeCell ref="M18:N19"/>
    <mergeCell ref="O18:P19"/>
    <mergeCell ref="Q18:R19"/>
    <mergeCell ref="M36:N36"/>
    <mergeCell ref="AL21:BI21"/>
    <mergeCell ref="U53:AB53"/>
    <mergeCell ref="A53:P53"/>
    <mergeCell ref="C63:S64"/>
    <mergeCell ref="A85:K85"/>
    <mergeCell ref="L85:V85"/>
    <mergeCell ref="W85:AG85"/>
    <mergeCell ref="A83:K83"/>
    <mergeCell ref="L83:V83"/>
    <mergeCell ref="W83:AG83"/>
    <mergeCell ref="A84:K84"/>
    <mergeCell ref="L84:V84"/>
    <mergeCell ref="A81:K82"/>
    <mergeCell ref="L81:V82"/>
    <mergeCell ref="W81:AG82"/>
    <mergeCell ref="A79:K79"/>
    <mergeCell ref="L79:V79"/>
    <mergeCell ref="W79:AG79"/>
    <mergeCell ref="W84:AG84"/>
    <mergeCell ref="L78:V78"/>
    <mergeCell ref="C67:S68"/>
    <mergeCell ref="W78:AG78"/>
    <mergeCell ref="C69:S70"/>
    <mergeCell ref="T69:AG69"/>
    <mergeCell ref="T70:AG70"/>
    <mergeCell ref="A75:K76"/>
    <mergeCell ref="L75:V76"/>
    <mergeCell ref="W75:AG76"/>
    <mergeCell ref="A78:K78"/>
    <mergeCell ref="A77:K77"/>
    <mergeCell ref="L77:V77"/>
    <mergeCell ref="A58:B70"/>
    <mergeCell ref="C58:S58"/>
    <mergeCell ref="W77:AG77"/>
    <mergeCell ref="T68:AG68"/>
    <mergeCell ref="T67:AG67"/>
    <mergeCell ref="T66:AG66"/>
    <mergeCell ref="T63:AG63"/>
    <mergeCell ref="T64:AG64"/>
    <mergeCell ref="C65:S66"/>
    <mergeCell ref="T65:AG65"/>
    <mergeCell ref="AF2:AG3"/>
    <mergeCell ref="C15:I15"/>
    <mergeCell ref="N11:O11"/>
    <mergeCell ref="N12:O12"/>
    <mergeCell ref="C8:I8"/>
    <mergeCell ref="L8:AD8"/>
    <mergeCell ref="Q11:R11"/>
    <mergeCell ref="Q12:R12"/>
    <mergeCell ref="T11:U11"/>
    <mergeCell ref="H1:Z2"/>
    <mergeCell ref="L12:M12"/>
    <mergeCell ref="C5:I5"/>
    <mergeCell ref="C11:I11"/>
    <mergeCell ref="L5:AD5"/>
    <mergeCell ref="L11:M11"/>
    <mergeCell ref="T12:U12"/>
    <mergeCell ref="T48:AA48"/>
    <mergeCell ref="P49:S49"/>
    <mergeCell ref="T49:AA49"/>
    <mergeCell ref="I36:J36"/>
    <mergeCell ref="M44:Q44"/>
    <mergeCell ref="M42:Q42"/>
    <mergeCell ref="Y18:Z19"/>
    <mergeCell ref="Y17:Z17"/>
    <mergeCell ref="S18:T19"/>
    <mergeCell ref="U18:V19"/>
    <mergeCell ref="W18:X19"/>
    <mergeCell ref="A48:O48"/>
    <mergeCell ref="P48:S48"/>
    <mergeCell ref="I17:J17"/>
    <mergeCell ref="J32:K32"/>
    <mergeCell ref="F19:G19"/>
    <mergeCell ref="I18:J19"/>
    <mergeCell ref="K17:L17"/>
    <mergeCell ref="F17:G17"/>
    <mergeCell ref="E36:F36"/>
    <mergeCell ref="G36:H36"/>
    <mergeCell ref="O36:P36"/>
    <mergeCell ref="Q54:T54"/>
    <mergeCell ref="U54:AB54"/>
    <mergeCell ref="Q53:T53"/>
    <mergeCell ref="C154:AF154"/>
    <mergeCell ref="N15:V15"/>
    <mergeCell ref="I38:K38"/>
    <mergeCell ref="I42:K42"/>
    <mergeCell ref="M43:Q43"/>
    <mergeCell ref="A33:AG33"/>
    <mergeCell ref="A46:AG46"/>
    <mergeCell ref="L32:AF32"/>
    <mergeCell ref="A34:AF34"/>
    <mergeCell ref="B32:C32"/>
    <mergeCell ref="D32:E32"/>
    <mergeCell ref="G32:H32"/>
    <mergeCell ref="T58:AG58"/>
    <mergeCell ref="C59:S60"/>
    <mergeCell ref="T59:AG59"/>
    <mergeCell ref="T60:AG60"/>
    <mergeCell ref="C61:S62"/>
    <mergeCell ref="T61:AG61"/>
    <mergeCell ref="T62:AG62"/>
    <mergeCell ref="B153:AF153"/>
    <mergeCell ref="C36:D36"/>
  </mergeCells>
  <phoneticPr fontId="3"/>
  <dataValidations count="1">
    <dataValidation imeMode="off" allowBlank="1" showInputMessage="1" showErrorMessage="1" sqref="T11:U13 N11:O13 Q11:R13 I18:Z19 W21:AB21 D32:E32 G32:H32 J32:K32 M36:N36 I36:J36 E36:F36 U53:AB54 T48:AA49" xr:uid="{00000000-0002-0000-0C00-000000000000}"/>
  </dataValidations>
  <printOptions horizontalCentered="1"/>
  <pageMargins left="0.78740157480314965" right="0.78740157480314965" top="0.78740157480314965" bottom="0.78740157480314965" header="0.39370078740157483" footer="0.39370078740157483"/>
  <pageSetup paperSize="9" scale="94" orientation="portrait" r:id="rId1"/>
  <headerFooter alignWithMargins="0"/>
  <rowBreaks count="1" manualBreakCount="1">
    <brk id="45" max="32" man="1"/>
  </rowBreaks>
  <drawing r:id="rId2"/>
  <legacyDrawing r:id="rId3"/>
  <mc:AlternateContent xmlns:mc="http://schemas.openxmlformats.org/markup-compatibility/2006">
    <mc:Choice Requires="x14">
      <controls>
        <mc:AlternateContent xmlns:mc="http://schemas.openxmlformats.org/markup-compatibility/2006">
          <mc:Choice Requires="x14">
            <control shapeId="16" r:id="rId4" name="Check Box 1">
              <controlPr defaultSize="0" autoFill="0" autoLine="0" autoPict="0">
                <anchor moveWithCells="1">
                  <from>
                    <xdr:col>39</xdr:col>
                    <xdr:colOff>104775</xdr:colOff>
                    <xdr:row>11</xdr:row>
                    <xdr:rowOff>133350</xdr:rowOff>
                  </from>
                  <to>
                    <xdr:col>41</xdr:col>
                    <xdr:colOff>28575</xdr:colOff>
                    <xdr:row>12</xdr:row>
                    <xdr:rowOff>123825</xdr:rowOff>
                  </to>
                </anchor>
              </controlPr>
            </control>
          </mc:Choice>
        </mc:AlternateContent>
        <mc:AlternateContent xmlns:mc="http://schemas.openxmlformats.org/markup-compatibility/2006">
          <mc:Choice Requires="x14">
            <control shapeId="17" r:id="rId5" name="Check Box 2">
              <controlPr defaultSize="0" autoFill="0" autoLine="0" autoPict="0">
                <anchor moveWithCells="1">
                  <from>
                    <xdr:col>40</xdr:col>
                    <xdr:colOff>133350</xdr:colOff>
                    <xdr:row>11</xdr:row>
                    <xdr:rowOff>161925</xdr:rowOff>
                  </from>
                  <to>
                    <xdr:col>42</xdr:col>
                    <xdr:colOff>57150</xdr:colOff>
                    <xdr:row>12</xdr:row>
                    <xdr:rowOff>104775</xdr:rowOff>
                  </to>
                </anchor>
              </controlPr>
            </control>
          </mc:Choice>
        </mc:AlternateContent>
        <mc:AlternateContent xmlns:mc="http://schemas.openxmlformats.org/markup-compatibility/2006">
          <mc:Choice Requires="x14">
            <control shapeId="18" r:id="rId6" name="Check Box 4">
              <controlPr defaultSize="0" autoFill="0" autoLine="0" autoPict="0">
                <anchor moveWithCells="1">
                  <from>
                    <xdr:col>19</xdr:col>
                    <xdr:colOff>47625</xdr:colOff>
                    <xdr:row>58</xdr:row>
                    <xdr:rowOff>0</xdr:rowOff>
                  </from>
                  <to>
                    <xdr:col>20</xdr:col>
                    <xdr:colOff>133350</xdr:colOff>
                    <xdr:row>58</xdr:row>
                    <xdr:rowOff>171450</xdr:rowOff>
                  </to>
                </anchor>
              </controlPr>
            </control>
          </mc:Choice>
        </mc:AlternateContent>
        <mc:AlternateContent xmlns:mc="http://schemas.openxmlformats.org/markup-compatibility/2006">
          <mc:Choice Requires="x14">
            <control shapeId="19" r:id="rId7" name="Check Box 5">
              <controlPr defaultSize="0" autoFill="0" autoLine="0" autoPict="0">
                <anchor moveWithCells="1">
                  <from>
                    <xdr:col>19</xdr:col>
                    <xdr:colOff>47625</xdr:colOff>
                    <xdr:row>59</xdr:row>
                    <xdr:rowOff>0</xdr:rowOff>
                  </from>
                  <to>
                    <xdr:col>20</xdr:col>
                    <xdr:colOff>133350</xdr:colOff>
                    <xdr:row>59</xdr:row>
                    <xdr:rowOff>171450</xdr:rowOff>
                  </to>
                </anchor>
              </controlPr>
            </control>
          </mc:Choice>
        </mc:AlternateContent>
        <mc:AlternateContent xmlns:mc="http://schemas.openxmlformats.org/markup-compatibility/2006">
          <mc:Choice Requires="x14">
            <control shapeId="20" r:id="rId8" name="Check Box 6">
              <controlPr defaultSize="0" autoFill="0" autoLine="0" autoPict="0">
                <anchor moveWithCells="1">
                  <from>
                    <xdr:col>19</xdr:col>
                    <xdr:colOff>47625</xdr:colOff>
                    <xdr:row>60</xdr:row>
                    <xdr:rowOff>0</xdr:rowOff>
                  </from>
                  <to>
                    <xdr:col>20</xdr:col>
                    <xdr:colOff>133350</xdr:colOff>
                    <xdr:row>60</xdr:row>
                    <xdr:rowOff>171450</xdr:rowOff>
                  </to>
                </anchor>
              </controlPr>
            </control>
          </mc:Choice>
        </mc:AlternateContent>
        <mc:AlternateContent xmlns:mc="http://schemas.openxmlformats.org/markup-compatibility/2006">
          <mc:Choice Requires="x14">
            <control shapeId="21" r:id="rId9" name="Check Box 7">
              <controlPr defaultSize="0" autoFill="0" autoLine="0" autoPict="0">
                <anchor moveWithCells="1">
                  <from>
                    <xdr:col>19</xdr:col>
                    <xdr:colOff>47625</xdr:colOff>
                    <xdr:row>61</xdr:row>
                    <xdr:rowOff>0</xdr:rowOff>
                  </from>
                  <to>
                    <xdr:col>20</xdr:col>
                    <xdr:colOff>133350</xdr:colOff>
                    <xdr:row>61</xdr:row>
                    <xdr:rowOff>171450</xdr:rowOff>
                  </to>
                </anchor>
              </controlPr>
            </control>
          </mc:Choice>
        </mc:AlternateContent>
        <mc:AlternateContent xmlns:mc="http://schemas.openxmlformats.org/markup-compatibility/2006">
          <mc:Choice Requires="x14">
            <control shapeId="22" r:id="rId10" name="Check Box 8">
              <controlPr defaultSize="0" autoFill="0" autoLine="0" autoPict="0">
                <anchor moveWithCells="1">
                  <from>
                    <xdr:col>19</xdr:col>
                    <xdr:colOff>47625</xdr:colOff>
                    <xdr:row>63</xdr:row>
                    <xdr:rowOff>0</xdr:rowOff>
                  </from>
                  <to>
                    <xdr:col>20</xdr:col>
                    <xdr:colOff>133350</xdr:colOff>
                    <xdr:row>63</xdr:row>
                    <xdr:rowOff>171450</xdr:rowOff>
                  </to>
                </anchor>
              </controlPr>
            </control>
          </mc:Choice>
        </mc:AlternateContent>
        <mc:AlternateContent xmlns:mc="http://schemas.openxmlformats.org/markup-compatibility/2006">
          <mc:Choice Requires="x14">
            <control shapeId="23" r:id="rId11" name="Check Box 9">
              <controlPr defaultSize="0" autoFill="0" autoLine="0" autoPict="0">
                <anchor moveWithCells="1">
                  <from>
                    <xdr:col>19</xdr:col>
                    <xdr:colOff>47625</xdr:colOff>
                    <xdr:row>62</xdr:row>
                    <xdr:rowOff>9525</xdr:rowOff>
                  </from>
                  <to>
                    <xdr:col>20</xdr:col>
                    <xdr:colOff>133350</xdr:colOff>
                    <xdr:row>62</xdr:row>
                    <xdr:rowOff>180975</xdr:rowOff>
                  </to>
                </anchor>
              </controlPr>
            </control>
          </mc:Choice>
        </mc:AlternateContent>
        <mc:AlternateContent xmlns:mc="http://schemas.openxmlformats.org/markup-compatibility/2006">
          <mc:Choice Requires="x14">
            <control shapeId="24" r:id="rId12" name="Check Box 10">
              <controlPr defaultSize="0" autoFill="0" autoLine="0" autoPict="0">
                <anchor moveWithCells="1">
                  <from>
                    <xdr:col>19</xdr:col>
                    <xdr:colOff>47625</xdr:colOff>
                    <xdr:row>64</xdr:row>
                    <xdr:rowOff>9525</xdr:rowOff>
                  </from>
                  <to>
                    <xdr:col>20</xdr:col>
                    <xdr:colOff>133350</xdr:colOff>
                    <xdr:row>64</xdr:row>
                    <xdr:rowOff>180975</xdr:rowOff>
                  </to>
                </anchor>
              </controlPr>
            </control>
          </mc:Choice>
        </mc:AlternateContent>
        <mc:AlternateContent xmlns:mc="http://schemas.openxmlformats.org/markup-compatibility/2006">
          <mc:Choice Requires="x14">
            <control shapeId="25" r:id="rId13" name="Check Box 11">
              <controlPr defaultSize="0" autoFill="0" autoLine="0" autoPict="0">
                <anchor moveWithCells="1">
                  <from>
                    <xdr:col>19</xdr:col>
                    <xdr:colOff>47625</xdr:colOff>
                    <xdr:row>65</xdr:row>
                    <xdr:rowOff>9525</xdr:rowOff>
                  </from>
                  <to>
                    <xdr:col>20</xdr:col>
                    <xdr:colOff>133350</xdr:colOff>
                    <xdr:row>65</xdr:row>
                    <xdr:rowOff>180975</xdr:rowOff>
                  </to>
                </anchor>
              </controlPr>
            </control>
          </mc:Choice>
        </mc:AlternateContent>
        <mc:AlternateContent xmlns:mc="http://schemas.openxmlformats.org/markup-compatibility/2006">
          <mc:Choice Requires="x14">
            <control shapeId="26" r:id="rId14" name="Check Box 12">
              <controlPr defaultSize="0" autoFill="0" autoLine="0" autoPict="0">
                <anchor moveWithCells="1">
                  <from>
                    <xdr:col>19</xdr:col>
                    <xdr:colOff>47625</xdr:colOff>
                    <xdr:row>66</xdr:row>
                    <xdr:rowOff>9525</xdr:rowOff>
                  </from>
                  <to>
                    <xdr:col>20</xdr:col>
                    <xdr:colOff>133350</xdr:colOff>
                    <xdr:row>66</xdr:row>
                    <xdr:rowOff>180975</xdr:rowOff>
                  </to>
                </anchor>
              </controlPr>
            </control>
          </mc:Choice>
        </mc:AlternateContent>
        <mc:AlternateContent xmlns:mc="http://schemas.openxmlformats.org/markup-compatibility/2006">
          <mc:Choice Requires="x14">
            <control shapeId="27" r:id="rId15" name="Check Box 13">
              <controlPr defaultSize="0" autoFill="0" autoLine="0" autoPict="0">
                <anchor moveWithCells="1">
                  <from>
                    <xdr:col>19</xdr:col>
                    <xdr:colOff>47625</xdr:colOff>
                    <xdr:row>67</xdr:row>
                    <xdr:rowOff>9525</xdr:rowOff>
                  </from>
                  <to>
                    <xdr:col>20</xdr:col>
                    <xdr:colOff>123825</xdr:colOff>
                    <xdr:row>67</xdr:row>
                    <xdr:rowOff>190500</xdr:rowOff>
                  </to>
                </anchor>
              </controlPr>
            </control>
          </mc:Choice>
        </mc:AlternateContent>
        <mc:AlternateContent xmlns:mc="http://schemas.openxmlformats.org/markup-compatibility/2006">
          <mc:Choice Requires="x14">
            <control shapeId="28" r:id="rId16" name="Check Box 14">
              <controlPr defaultSize="0" autoFill="0" autoLine="0" autoPict="0">
                <anchor moveWithCells="1">
                  <from>
                    <xdr:col>19</xdr:col>
                    <xdr:colOff>47625</xdr:colOff>
                    <xdr:row>68</xdr:row>
                    <xdr:rowOff>9525</xdr:rowOff>
                  </from>
                  <to>
                    <xdr:col>20</xdr:col>
                    <xdr:colOff>123825</xdr:colOff>
                    <xdr:row>68</xdr:row>
                    <xdr:rowOff>190500</xdr:rowOff>
                  </to>
                </anchor>
              </controlPr>
            </control>
          </mc:Choice>
        </mc:AlternateContent>
        <mc:AlternateContent xmlns:mc="http://schemas.openxmlformats.org/markup-compatibility/2006">
          <mc:Choice Requires="x14">
            <control shapeId="29" r:id="rId17" name="Check Box 15">
              <controlPr defaultSize="0" autoFill="0" autoLine="0" autoPict="0">
                <anchor moveWithCells="1">
                  <from>
                    <xdr:col>19</xdr:col>
                    <xdr:colOff>47625</xdr:colOff>
                    <xdr:row>69</xdr:row>
                    <xdr:rowOff>9525</xdr:rowOff>
                  </from>
                  <to>
                    <xdr:col>20</xdr:col>
                    <xdr:colOff>123825</xdr:colOff>
                    <xdr:row>69</xdr:row>
                    <xdr:rowOff>190500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7"/>
  </sheetPr>
  <dimension ref="A1:AF34"/>
  <sheetViews>
    <sheetView zoomScaleNormal="100" workbookViewId="0">
      <selection activeCell="R28" sqref="R28:AD28"/>
    </sheetView>
  </sheetViews>
  <sheetFormatPr defaultColWidth="2.625" defaultRowHeight="18" customHeight="1"/>
  <cols>
    <col min="1" max="16384" width="2.625" style="19"/>
  </cols>
  <sheetData>
    <row r="1" spans="1:32" ht="16.5" customHeight="1">
      <c r="A1" s="18" t="s">
        <v>209</v>
      </c>
      <c r="B1" s="18"/>
      <c r="C1" s="18"/>
      <c r="D1" s="18"/>
      <c r="E1" s="18"/>
      <c r="F1" s="18"/>
      <c r="G1" s="18"/>
      <c r="H1" s="18"/>
      <c r="I1" s="18"/>
      <c r="J1" s="18"/>
      <c r="K1" s="18"/>
      <c r="L1" s="18"/>
      <c r="M1" s="18"/>
      <c r="N1" s="18"/>
      <c r="O1" s="18"/>
    </row>
    <row r="2" spans="1:32" ht="18" customHeight="1">
      <c r="A2" s="21"/>
      <c r="B2" s="472" t="s">
        <v>210</v>
      </c>
      <c r="C2" s="472"/>
      <c r="D2" s="472"/>
      <c r="E2" s="472"/>
      <c r="F2" s="472"/>
      <c r="G2" s="472"/>
      <c r="H2" s="472"/>
      <c r="I2" s="472"/>
      <c r="J2" s="472"/>
      <c r="K2" s="472"/>
      <c r="L2" s="472"/>
      <c r="M2" s="472"/>
      <c r="N2" s="472"/>
      <c r="O2" s="472"/>
      <c r="P2" s="472"/>
      <c r="Q2" s="472"/>
      <c r="R2" s="472"/>
      <c r="S2" s="472"/>
      <c r="T2" s="472"/>
      <c r="U2" s="472"/>
      <c r="V2" s="472"/>
      <c r="W2" s="472"/>
      <c r="X2" s="472"/>
      <c r="Y2" s="472"/>
      <c r="Z2" s="472"/>
      <c r="AA2" s="472"/>
      <c r="AB2" s="472"/>
      <c r="AC2" s="472"/>
      <c r="AD2" s="472"/>
      <c r="AE2" s="472"/>
      <c r="AF2" s="23"/>
    </row>
    <row r="3" spans="1:32" ht="18" customHeight="1">
      <c r="A3" s="24"/>
      <c r="B3" s="473"/>
      <c r="C3" s="473"/>
      <c r="D3" s="473"/>
      <c r="E3" s="473"/>
      <c r="F3" s="473"/>
      <c r="G3" s="473"/>
      <c r="H3" s="473"/>
      <c r="I3" s="473"/>
      <c r="J3" s="473"/>
      <c r="K3" s="473"/>
      <c r="L3" s="473"/>
      <c r="M3" s="473"/>
      <c r="N3" s="473"/>
      <c r="O3" s="473"/>
      <c r="P3" s="473"/>
      <c r="Q3" s="473"/>
      <c r="R3" s="473"/>
      <c r="S3" s="473"/>
      <c r="T3" s="473"/>
      <c r="U3" s="473"/>
      <c r="V3" s="473"/>
      <c r="W3" s="473"/>
      <c r="X3" s="473"/>
      <c r="Y3" s="473"/>
      <c r="Z3" s="473"/>
      <c r="AA3" s="473"/>
      <c r="AB3" s="473"/>
      <c r="AC3" s="473"/>
      <c r="AD3" s="473"/>
      <c r="AE3" s="473"/>
      <c r="AF3" s="25"/>
    </row>
    <row r="4" spans="1:32" ht="54" customHeight="1">
      <c r="A4" s="460" t="s">
        <v>115</v>
      </c>
      <c r="B4" s="460"/>
      <c r="C4" s="460"/>
      <c r="D4" s="460"/>
      <c r="E4" s="460"/>
      <c r="F4" s="460"/>
      <c r="G4" s="460"/>
      <c r="H4" s="460"/>
      <c r="I4" s="618" t="str">
        <f>"　"&amp;IF(変更契約書!L4="","",変更契約書!L4)&amp;IF(変更契約書!L5="","","
　"&amp;変更契約書!L5)</f>
        <v>　</v>
      </c>
      <c r="J4" s="618"/>
      <c r="K4" s="618"/>
      <c r="L4" s="618"/>
      <c r="M4" s="618"/>
      <c r="N4" s="618"/>
      <c r="O4" s="618"/>
      <c r="P4" s="618"/>
      <c r="Q4" s="618"/>
      <c r="R4" s="618"/>
      <c r="S4" s="618"/>
      <c r="T4" s="618"/>
      <c r="U4" s="618"/>
      <c r="V4" s="618"/>
      <c r="W4" s="618"/>
      <c r="X4" s="618"/>
      <c r="Y4" s="618"/>
      <c r="Z4" s="618"/>
      <c r="AA4" s="618"/>
      <c r="AB4" s="618"/>
      <c r="AC4" s="618"/>
      <c r="AD4" s="618"/>
      <c r="AE4" s="618"/>
      <c r="AF4" s="618"/>
    </row>
    <row r="5" spans="1:32" ht="54" customHeight="1">
      <c r="A5" s="460" t="s">
        <v>116</v>
      </c>
      <c r="B5" s="460"/>
      <c r="C5" s="460"/>
      <c r="D5" s="460"/>
      <c r="E5" s="460"/>
      <c r="F5" s="460"/>
      <c r="G5" s="460"/>
      <c r="H5" s="460"/>
      <c r="I5" s="617" t="str">
        <f>IF(変更契約書!L8="","",変更契約書!L8)</f>
        <v/>
      </c>
      <c r="J5" s="617"/>
      <c r="K5" s="617"/>
      <c r="L5" s="617"/>
      <c r="M5" s="617"/>
      <c r="N5" s="617"/>
      <c r="O5" s="617"/>
      <c r="P5" s="617"/>
      <c r="Q5" s="617"/>
      <c r="R5" s="617"/>
      <c r="S5" s="617"/>
      <c r="T5" s="617"/>
      <c r="U5" s="617"/>
      <c r="V5" s="617"/>
      <c r="W5" s="617"/>
      <c r="X5" s="617"/>
      <c r="Y5" s="617"/>
      <c r="Z5" s="617"/>
      <c r="AA5" s="617"/>
      <c r="AB5" s="617"/>
      <c r="AC5" s="617"/>
      <c r="AD5" s="617"/>
      <c r="AE5" s="617"/>
      <c r="AF5" s="617"/>
    </row>
    <row r="6" spans="1:32" ht="18" customHeight="1">
      <c r="A6" s="460" t="s">
        <v>117</v>
      </c>
      <c r="B6" s="460"/>
      <c r="C6" s="460"/>
      <c r="D6" s="460"/>
      <c r="E6" s="460"/>
      <c r="F6" s="460"/>
      <c r="G6" s="460"/>
      <c r="H6" s="460"/>
      <c r="I6" s="151"/>
      <c r="J6" s="459" t="s">
        <v>5</v>
      </c>
      <c r="K6" s="459"/>
      <c r="L6" s="152"/>
      <c r="M6" s="152"/>
      <c r="N6" s="459" t="s">
        <v>341</v>
      </c>
      <c r="O6" s="459"/>
      <c r="P6" s="628" t="str">
        <f>IF(変更契約書!N11="","",変更契約書!N11)</f>
        <v/>
      </c>
      <c r="Q6" s="628"/>
      <c r="R6" s="628"/>
      <c r="S6" s="459" t="s">
        <v>9</v>
      </c>
      <c r="T6" s="459"/>
      <c r="U6" s="616" t="str">
        <f>IF(変更契約書!Q11="","",変更契約書!Q11)</f>
        <v/>
      </c>
      <c r="V6" s="616"/>
      <c r="W6" s="616"/>
      <c r="X6" s="459" t="s">
        <v>10</v>
      </c>
      <c r="Y6" s="459"/>
      <c r="Z6" s="619" t="str">
        <f>IF(変更契約書!T11="","",変更契約書!T11)</f>
        <v/>
      </c>
      <c r="AA6" s="619"/>
      <c r="AB6" s="619"/>
      <c r="AC6" s="459" t="s">
        <v>33</v>
      </c>
      <c r="AD6" s="459"/>
      <c r="AE6" s="152"/>
      <c r="AF6" s="23"/>
    </row>
    <row r="7" spans="1:32" ht="18" customHeight="1">
      <c r="A7" s="460"/>
      <c r="B7" s="460"/>
      <c r="C7" s="460"/>
      <c r="D7" s="460"/>
      <c r="E7" s="460"/>
      <c r="F7" s="460"/>
      <c r="G7" s="460"/>
      <c r="H7" s="460"/>
      <c r="I7" s="153"/>
      <c r="J7" s="20"/>
      <c r="K7" s="20"/>
      <c r="L7" s="20"/>
      <c r="M7" s="20"/>
      <c r="N7" s="20"/>
      <c r="O7" s="20"/>
      <c r="P7" s="20"/>
      <c r="Q7" s="20"/>
      <c r="R7" s="20"/>
      <c r="S7" s="20"/>
      <c r="T7" s="20"/>
      <c r="U7" s="20"/>
      <c r="V7" s="20"/>
      <c r="W7" s="20"/>
      <c r="X7" s="20"/>
      <c r="Y7" s="20"/>
      <c r="Z7" s="20"/>
      <c r="AA7" s="20"/>
      <c r="AB7" s="20"/>
      <c r="AC7" s="20"/>
      <c r="AD7" s="20"/>
      <c r="AE7" s="20"/>
      <c r="AF7" s="25"/>
    </row>
    <row r="8" spans="1:32" ht="18" customHeight="1">
      <c r="A8" s="460"/>
      <c r="B8" s="460"/>
      <c r="C8" s="460"/>
      <c r="D8" s="460"/>
      <c r="E8" s="460"/>
      <c r="F8" s="460"/>
      <c r="G8" s="460"/>
      <c r="H8" s="460"/>
      <c r="I8" s="154"/>
      <c r="J8" s="450" t="s">
        <v>20</v>
      </c>
      <c r="K8" s="450"/>
      <c r="L8" s="39"/>
      <c r="M8" s="39"/>
      <c r="N8" s="450" t="s">
        <v>341</v>
      </c>
      <c r="O8" s="450"/>
      <c r="P8" s="636">
        <f>IF(入力シート!C42="",IF(入力シート!C41="",入力シート!C7,入力シート!C41),入力シート!C42)</f>
        <v>0</v>
      </c>
      <c r="Q8" s="636"/>
      <c r="R8" s="636"/>
      <c r="S8" s="450" t="s">
        <v>9</v>
      </c>
      <c r="T8" s="450"/>
      <c r="U8" s="620">
        <f>IF(入力シート!C42="",IF(入力シート!C41="",入力シート!C7,入力シート!C41),入力シート!C42)</f>
        <v>0</v>
      </c>
      <c r="V8" s="620"/>
      <c r="W8" s="620"/>
      <c r="X8" s="450" t="s">
        <v>10</v>
      </c>
      <c r="Y8" s="450"/>
      <c r="Z8" s="615">
        <f>IF(入力シート!C42="",IF(入力シート!C41="",入力シート!C7,入力シート!C41),入力シート!C42)</f>
        <v>0</v>
      </c>
      <c r="AA8" s="615"/>
      <c r="AB8" s="615"/>
      <c r="AC8" s="450" t="s">
        <v>33</v>
      </c>
      <c r="AD8" s="450"/>
      <c r="AE8" s="39"/>
      <c r="AF8" s="34"/>
    </row>
    <row r="9" spans="1:32" ht="54" customHeight="1">
      <c r="A9" s="460" t="s">
        <v>118</v>
      </c>
      <c r="B9" s="460"/>
      <c r="C9" s="460"/>
      <c r="D9" s="460"/>
      <c r="E9" s="460"/>
      <c r="F9" s="460"/>
      <c r="G9" s="460"/>
      <c r="H9" s="460"/>
      <c r="I9" s="631" t="s">
        <v>211</v>
      </c>
      <c r="J9" s="632"/>
      <c r="K9" s="632"/>
      <c r="L9" s="632"/>
      <c r="M9" s="632"/>
      <c r="N9" s="632"/>
      <c r="O9" s="632"/>
      <c r="P9" s="632"/>
      <c r="Q9" s="633" t="str">
        <f>IF(入力シート!C35="","",SUM(入力シート!C8,入力シート!C35))</f>
        <v/>
      </c>
      <c r="R9" s="633"/>
      <c r="S9" s="633"/>
      <c r="T9" s="633"/>
      <c r="U9" s="633"/>
      <c r="V9" s="633"/>
      <c r="W9" s="633"/>
      <c r="X9" s="633"/>
      <c r="Y9" s="633"/>
      <c r="Z9" s="633"/>
      <c r="AA9" s="633"/>
      <c r="AB9" s="633"/>
      <c r="AC9" s="634" t="s">
        <v>1</v>
      </c>
      <c r="AD9" s="634"/>
      <c r="AE9" s="634"/>
      <c r="AF9" s="635"/>
    </row>
    <row r="10" spans="1:32" ht="18" customHeight="1">
      <c r="A10" s="625" t="s">
        <v>204</v>
      </c>
      <c r="B10" s="468"/>
      <c r="C10" s="468"/>
      <c r="D10" s="468"/>
      <c r="E10" s="468"/>
      <c r="F10" s="468"/>
      <c r="G10" s="468"/>
      <c r="H10" s="469"/>
      <c r="I10" s="621" t="s">
        <v>174</v>
      </c>
      <c r="J10" s="622"/>
      <c r="K10" s="622"/>
      <c r="L10" s="622"/>
      <c r="M10" s="622"/>
      <c r="N10" s="622"/>
      <c r="O10" s="622"/>
      <c r="P10" s="622"/>
      <c r="Q10" s="622"/>
      <c r="R10" s="622"/>
      <c r="S10" s="622"/>
      <c r="T10" s="622"/>
      <c r="U10" s="623" t="s">
        <v>175</v>
      </c>
      <c r="V10" s="622"/>
      <c r="W10" s="622"/>
      <c r="X10" s="622"/>
      <c r="Y10" s="622"/>
      <c r="Z10" s="622"/>
      <c r="AA10" s="622"/>
      <c r="AB10" s="622"/>
      <c r="AC10" s="622"/>
      <c r="AD10" s="622"/>
      <c r="AE10" s="622"/>
      <c r="AF10" s="624"/>
    </row>
    <row r="11" spans="1:32" ht="36" customHeight="1">
      <c r="A11" s="463"/>
      <c r="B11" s="464"/>
      <c r="C11" s="464"/>
      <c r="D11" s="464"/>
      <c r="E11" s="464"/>
      <c r="F11" s="464"/>
      <c r="G11" s="464"/>
      <c r="H11" s="471"/>
      <c r="I11" s="626" t="str">
        <f>IF(入力シート!C21="","",入力シート!C21)</f>
        <v/>
      </c>
      <c r="J11" s="627"/>
      <c r="K11" s="627"/>
      <c r="L11" s="627"/>
      <c r="M11" s="627"/>
      <c r="N11" s="627"/>
      <c r="O11" s="627"/>
      <c r="P11" s="627"/>
      <c r="Q11" s="627"/>
      <c r="R11" s="627"/>
      <c r="S11" s="627"/>
      <c r="T11" s="627"/>
      <c r="U11" s="629" t="str">
        <f>IF(入力シート!C45="","",入力シート!C45)</f>
        <v/>
      </c>
      <c r="V11" s="627"/>
      <c r="W11" s="627"/>
      <c r="X11" s="627"/>
      <c r="Y11" s="627"/>
      <c r="Z11" s="627"/>
      <c r="AA11" s="627"/>
      <c r="AB11" s="627"/>
      <c r="AC11" s="627"/>
      <c r="AD11" s="627"/>
      <c r="AE11" s="627"/>
      <c r="AF11" s="630"/>
    </row>
    <row r="12" spans="1:32" ht="18" customHeight="1">
      <c r="A12" s="461" t="s">
        <v>205</v>
      </c>
      <c r="B12" s="462"/>
      <c r="C12" s="462"/>
      <c r="D12" s="177"/>
      <c r="E12" s="177"/>
      <c r="F12" s="177"/>
      <c r="G12" s="177"/>
      <c r="H12" s="178"/>
      <c r="I12" s="621" t="s">
        <v>174</v>
      </c>
      <c r="J12" s="622"/>
      <c r="K12" s="622"/>
      <c r="L12" s="622"/>
      <c r="M12" s="622"/>
      <c r="N12" s="622"/>
      <c r="O12" s="622"/>
      <c r="P12" s="622"/>
      <c r="Q12" s="622"/>
      <c r="R12" s="622"/>
      <c r="S12" s="622"/>
      <c r="T12" s="622"/>
      <c r="U12" s="623" t="s">
        <v>175</v>
      </c>
      <c r="V12" s="622"/>
      <c r="W12" s="622"/>
      <c r="X12" s="622"/>
      <c r="Y12" s="622"/>
      <c r="Z12" s="622"/>
      <c r="AA12" s="622"/>
      <c r="AB12" s="622"/>
      <c r="AC12" s="622"/>
      <c r="AD12" s="622"/>
      <c r="AE12" s="622"/>
      <c r="AF12" s="624"/>
    </row>
    <row r="13" spans="1:32" ht="18" customHeight="1">
      <c r="A13" s="24"/>
      <c r="B13" s="20"/>
      <c r="C13" s="20"/>
      <c r="D13" s="435" t="s">
        <v>206</v>
      </c>
      <c r="E13" s="435"/>
      <c r="F13" s="435"/>
      <c r="G13" s="435"/>
      <c r="H13" s="470"/>
      <c r="I13" s="640" t="str">
        <f>IF(入力シート!C23="","",入力シート!C23)</f>
        <v/>
      </c>
      <c r="J13" s="641"/>
      <c r="K13" s="641"/>
      <c r="L13" s="641"/>
      <c r="M13" s="641"/>
      <c r="N13" s="641"/>
      <c r="O13" s="641"/>
      <c r="P13" s="641"/>
      <c r="Q13" s="641"/>
      <c r="R13" s="641"/>
      <c r="S13" s="641"/>
      <c r="T13" s="641"/>
      <c r="U13" s="642" t="str">
        <f>IF(入力シート!C47="","",入力シート!C47)</f>
        <v/>
      </c>
      <c r="V13" s="641"/>
      <c r="W13" s="641"/>
      <c r="X13" s="641"/>
      <c r="Y13" s="641"/>
      <c r="Z13" s="641"/>
      <c r="AA13" s="641"/>
      <c r="AB13" s="641"/>
      <c r="AC13" s="641"/>
      <c r="AD13" s="641"/>
      <c r="AE13" s="641"/>
      <c r="AF13" s="643"/>
    </row>
    <row r="14" spans="1:32" ht="18" customHeight="1">
      <c r="A14" s="463" t="s">
        <v>207</v>
      </c>
      <c r="B14" s="464"/>
      <c r="C14" s="464"/>
      <c r="D14" s="39"/>
      <c r="E14" s="39"/>
      <c r="F14" s="39"/>
      <c r="G14" s="39"/>
      <c r="H14" s="155"/>
      <c r="I14" s="626"/>
      <c r="J14" s="627"/>
      <c r="K14" s="627"/>
      <c r="L14" s="627"/>
      <c r="M14" s="627"/>
      <c r="N14" s="627"/>
      <c r="O14" s="627"/>
      <c r="P14" s="627"/>
      <c r="Q14" s="627"/>
      <c r="R14" s="627"/>
      <c r="S14" s="627"/>
      <c r="T14" s="627"/>
      <c r="U14" s="629"/>
      <c r="V14" s="627"/>
      <c r="W14" s="627"/>
      <c r="X14" s="627"/>
      <c r="Y14" s="627"/>
      <c r="Z14" s="627"/>
      <c r="AA14" s="627"/>
      <c r="AB14" s="627"/>
      <c r="AC14" s="627"/>
      <c r="AD14" s="627"/>
      <c r="AE14" s="627"/>
      <c r="AF14" s="630"/>
    </row>
    <row r="15" spans="1:32" ht="18" customHeight="1">
      <c r="A15" s="625" t="s">
        <v>208</v>
      </c>
      <c r="B15" s="468"/>
      <c r="C15" s="468"/>
      <c r="D15" s="468"/>
      <c r="E15" s="468"/>
      <c r="F15" s="468"/>
      <c r="G15" s="468"/>
      <c r="H15" s="469"/>
      <c r="I15" s="621" t="s">
        <v>174</v>
      </c>
      <c r="J15" s="622"/>
      <c r="K15" s="622"/>
      <c r="L15" s="622"/>
      <c r="M15" s="622"/>
      <c r="N15" s="622"/>
      <c r="O15" s="622"/>
      <c r="P15" s="622"/>
      <c r="Q15" s="622"/>
      <c r="R15" s="622"/>
      <c r="S15" s="622"/>
      <c r="T15" s="622"/>
      <c r="U15" s="623" t="s">
        <v>175</v>
      </c>
      <c r="V15" s="622"/>
      <c r="W15" s="622"/>
      <c r="X15" s="622"/>
      <c r="Y15" s="622"/>
      <c r="Z15" s="622"/>
      <c r="AA15" s="622"/>
      <c r="AB15" s="622"/>
      <c r="AC15" s="622"/>
      <c r="AD15" s="622"/>
      <c r="AE15" s="622"/>
      <c r="AF15" s="624"/>
    </row>
    <row r="16" spans="1:32" ht="36" customHeight="1">
      <c r="A16" s="463"/>
      <c r="B16" s="464"/>
      <c r="C16" s="464"/>
      <c r="D16" s="464"/>
      <c r="E16" s="464"/>
      <c r="F16" s="464"/>
      <c r="G16" s="464"/>
      <c r="H16" s="471"/>
      <c r="I16" s="626" t="str">
        <f>IF(入力シート!C25="","",入力シート!C25)</f>
        <v/>
      </c>
      <c r="J16" s="627"/>
      <c r="K16" s="627"/>
      <c r="L16" s="627"/>
      <c r="M16" s="627"/>
      <c r="N16" s="627"/>
      <c r="O16" s="627"/>
      <c r="P16" s="627"/>
      <c r="Q16" s="627"/>
      <c r="R16" s="627"/>
      <c r="S16" s="627"/>
      <c r="T16" s="627"/>
      <c r="U16" s="629" t="str">
        <f>IF(入力シート!C49="","",入力シート!C49)</f>
        <v/>
      </c>
      <c r="V16" s="627"/>
      <c r="W16" s="627"/>
      <c r="X16" s="627"/>
      <c r="Y16" s="627"/>
      <c r="Z16" s="627"/>
      <c r="AA16" s="627"/>
      <c r="AB16" s="627"/>
      <c r="AC16" s="627"/>
      <c r="AD16" s="627"/>
      <c r="AE16" s="627"/>
      <c r="AF16" s="630"/>
    </row>
    <row r="17" spans="1:32" ht="18" customHeight="1">
      <c r="A17" s="24"/>
      <c r="B17" s="20"/>
      <c r="C17" s="20"/>
      <c r="D17" s="20"/>
      <c r="E17" s="20"/>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5"/>
    </row>
    <row r="18" spans="1:32" ht="18" customHeight="1">
      <c r="A18" s="24"/>
      <c r="B18" s="18" t="s">
        <v>297</v>
      </c>
      <c r="C18" s="20"/>
      <c r="D18" s="20"/>
      <c r="E18" s="20"/>
      <c r="F18" s="20"/>
      <c r="G18" s="20"/>
      <c r="H18" s="20"/>
      <c r="I18" s="20"/>
      <c r="J18" s="20"/>
      <c r="K18" s="20"/>
      <c r="L18" s="20"/>
      <c r="M18" s="20"/>
      <c r="N18" s="20"/>
      <c r="O18" s="20"/>
      <c r="P18" s="20"/>
      <c r="Q18" s="20"/>
      <c r="R18" s="20"/>
      <c r="S18" s="20"/>
      <c r="T18" s="20"/>
      <c r="U18" s="20"/>
      <c r="V18" s="20"/>
      <c r="W18" s="20"/>
      <c r="X18" s="20"/>
      <c r="Y18" s="20"/>
      <c r="Z18" s="20"/>
      <c r="AA18" s="20"/>
      <c r="AB18" s="20"/>
      <c r="AC18" s="20"/>
      <c r="AD18" s="20"/>
      <c r="AE18" s="20"/>
      <c r="AF18" s="25"/>
    </row>
    <row r="19" spans="1:32" ht="18" customHeight="1">
      <c r="A19" s="24"/>
      <c r="B19" s="18" t="s">
        <v>286</v>
      </c>
      <c r="C19" s="20"/>
      <c r="D19" s="20"/>
      <c r="E19" s="20"/>
      <c r="F19" s="20"/>
      <c r="G19" s="20"/>
      <c r="H19" s="20"/>
      <c r="I19" s="20"/>
      <c r="J19" s="20"/>
      <c r="K19" s="20"/>
      <c r="L19" s="20"/>
      <c r="M19" s="20"/>
      <c r="N19" s="20"/>
      <c r="O19" s="20"/>
      <c r="P19" s="20"/>
      <c r="Q19" s="20"/>
      <c r="R19" s="20"/>
      <c r="S19" s="20"/>
      <c r="T19" s="20"/>
      <c r="U19" s="20"/>
      <c r="V19" s="20"/>
      <c r="W19" s="20"/>
      <c r="X19" s="20"/>
      <c r="Y19" s="20"/>
      <c r="Z19" s="20"/>
      <c r="AA19" s="20"/>
      <c r="AB19" s="20"/>
      <c r="AC19" s="20"/>
      <c r="AD19" s="20"/>
      <c r="AE19" s="20"/>
      <c r="AF19" s="25"/>
    </row>
    <row r="20" spans="1:32" ht="18" customHeight="1">
      <c r="A20" s="24" t="s">
        <v>317</v>
      </c>
      <c r="B20" s="20"/>
      <c r="C20" s="20"/>
      <c r="D20" s="20"/>
      <c r="E20" s="20"/>
      <c r="F20" s="20"/>
      <c r="G20" s="20"/>
      <c r="H20" s="20"/>
      <c r="I20" s="20"/>
      <c r="J20" s="20"/>
      <c r="K20" s="20"/>
      <c r="L20" s="20"/>
      <c r="M20" s="20"/>
      <c r="N20" s="20"/>
      <c r="O20" s="20"/>
      <c r="P20" s="20"/>
      <c r="Q20" s="20"/>
      <c r="R20" s="20"/>
      <c r="S20" s="20"/>
      <c r="T20" s="20"/>
      <c r="U20" s="20"/>
      <c r="V20" s="20"/>
      <c r="W20" s="20"/>
      <c r="X20" s="20"/>
      <c r="Y20" s="20"/>
      <c r="Z20" s="20"/>
      <c r="AA20" s="20"/>
      <c r="AB20" s="20"/>
      <c r="AC20" s="20"/>
      <c r="AD20" s="20"/>
      <c r="AE20" s="20"/>
      <c r="AF20" s="25"/>
    </row>
    <row r="21" spans="1:32" ht="18" customHeight="1">
      <c r="A21" s="24"/>
      <c r="B21" s="20"/>
      <c r="C21" s="20"/>
      <c r="D21" s="20"/>
      <c r="E21" s="20"/>
      <c r="F21" s="20"/>
      <c r="G21" s="20"/>
      <c r="H21" s="20"/>
      <c r="I21" s="20"/>
      <c r="J21" s="20"/>
      <c r="K21" s="20"/>
      <c r="L21" s="20"/>
      <c r="M21" s="20"/>
      <c r="N21" s="20"/>
      <c r="O21" s="20"/>
      <c r="P21" s="20"/>
      <c r="Q21" s="20"/>
      <c r="R21" s="20"/>
      <c r="S21" s="20"/>
      <c r="T21" s="20"/>
      <c r="U21" s="20"/>
      <c r="V21" s="20"/>
      <c r="W21" s="20"/>
      <c r="X21" s="20"/>
      <c r="Y21" s="20"/>
      <c r="Z21" s="20"/>
      <c r="AA21" s="20"/>
      <c r="AB21" s="20"/>
      <c r="AC21" s="20"/>
      <c r="AD21" s="20"/>
      <c r="AE21" s="20"/>
      <c r="AF21" s="25"/>
    </row>
    <row r="22" spans="1:32" ht="18" customHeight="1">
      <c r="A22" s="24"/>
      <c r="C22" s="418" t="s">
        <v>341</v>
      </c>
      <c r="D22" s="418"/>
      <c r="E22" s="637" t="str">
        <f>IF(変更契約書!E36="","",変更契約書!E36)</f>
        <v/>
      </c>
      <c r="F22" s="637"/>
      <c r="G22" s="20" t="s">
        <v>9</v>
      </c>
      <c r="H22" s="638" t="str">
        <f>IF(変更契約書!I36="","",変更契約書!I36)</f>
        <v/>
      </c>
      <c r="I22" s="638"/>
      <c r="J22" s="20" t="s">
        <v>10</v>
      </c>
      <c r="K22" s="639" t="str">
        <f>IF(変更契約書!M36="","",変更契約書!M36)</f>
        <v/>
      </c>
      <c r="L22" s="639"/>
      <c r="M22" s="20" t="s">
        <v>11</v>
      </c>
      <c r="AF22" s="25"/>
    </row>
    <row r="23" spans="1:32" ht="18" customHeight="1">
      <c r="A23" s="24"/>
      <c r="R23" s="28"/>
      <c r="S23" s="28"/>
      <c r="T23" s="28"/>
      <c r="U23" s="20"/>
      <c r="V23" s="20"/>
      <c r="W23" s="20"/>
      <c r="X23" s="20"/>
      <c r="Y23" s="20"/>
      <c r="Z23" s="20"/>
      <c r="AA23" s="20"/>
      <c r="AB23" s="20"/>
      <c r="AC23" s="20"/>
      <c r="AD23" s="20"/>
      <c r="AE23" s="20"/>
      <c r="AF23" s="25"/>
    </row>
    <row r="24" spans="1:32" ht="18" customHeight="1">
      <c r="A24" s="24"/>
      <c r="J24" s="418" t="s">
        <v>8</v>
      </c>
      <c r="K24" s="418"/>
      <c r="L24" s="418"/>
      <c r="M24" s="418"/>
      <c r="N24" s="18"/>
      <c r="O24" s="18"/>
      <c r="P24" s="18"/>
      <c r="AF24" s="25"/>
    </row>
    <row r="25" spans="1:32" ht="18" customHeight="1">
      <c r="A25" s="24"/>
      <c r="J25" s="20"/>
      <c r="K25" s="20"/>
      <c r="L25" s="20"/>
      <c r="M25" s="20"/>
      <c r="N25" s="18"/>
      <c r="O25" s="18"/>
      <c r="P25" s="18"/>
      <c r="AF25" s="25"/>
    </row>
    <row r="26" spans="1:32" ht="18" customHeight="1">
      <c r="A26" s="24"/>
      <c r="K26" s="435" t="s">
        <v>2</v>
      </c>
      <c r="L26" s="435"/>
      <c r="M26" s="435"/>
      <c r="N26" s="435"/>
      <c r="O26" s="435"/>
      <c r="P26" s="435"/>
      <c r="R26" s="487" t="str">
        <f>IF(入力シート!C17="","",入力シート!C17)</f>
        <v/>
      </c>
      <c r="S26" s="487"/>
      <c r="T26" s="487"/>
      <c r="U26" s="487"/>
      <c r="V26" s="487"/>
      <c r="W26" s="487"/>
      <c r="X26" s="487"/>
      <c r="Y26" s="487"/>
      <c r="Z26" s="487"/>
      <c r="AA26" s="487"/>
      <c r="AB26" s="487"/>
      <c r="AC26" s="487"/>
      <c r="AD26" s="487"/>
      <c r="AE26" s="30"/>
      <c r="AF26" s="25"/>
    </row>
    <row r="27" spans="1:32" ht="18" customHeight="1">
      <c r="A27" s="24"/>
      <c r="K27" s="17"/>
      <c r="L27" s="17"/>
      <c r="M27" s="17"/>
      <c r="N27" s="17"/>
      <c r="O27" s="17"/>
      <c r="P27" s="17"/>
      <c r="Q27" s="17"/>
      <c r="R27" s="31"/>
      <c r="S27" s="30"/>
      <c r="T27" s="30"/>
      <c r="U27" s="30"/>
      <c r="V27" s="30"/>
      <c r="W27" s="30"/>
      <c r="X27" s="30"/>
      <c r="Y27" s="30"/>
      <c r="Z27" s="30"/>
      <c r="AA27" s="30"/>
      <c r="AB27" s="30"/>
      <c r="AC27" s="30"/>
      <c r="AD27" s="30"/>
      <c r="AE27" s="30"/>
      <c r="AF27" s="25"/>
    </row>
    <row r="28" spans="1:32" ht="18" customHeight="1">
      <c r="A28" s="24"/>
      <c r="K28" s="435" t="s">
        <v>4</v>
      </c>
      <c r="L28" s="435"/>
      <c r="M28" s="435"/>
      <c r="N28" s="435"/>
      <c r="O28" s="435"/>
      <c r="P28" s="435"/>
      <c r="R28" s="487">
        <f>入力シート!C18</f>
        <v>0</v>
      </c>
      <c r="S28" s="487"/>
      <c r="T28" s="487"/>
      <c r="U28" s="487"/>
      <c r="V28" s="487"/>
      <c r="W28" s="487"/>
      <c r="X28" s="487"/>
      <c r="Y28" s="487"/>
      <c r="Z28" s="487"/>
      <c r="AA28" s="487"/>
      <c r="AB28" s="487"/>
      <c r="AC28" s="487"/>
      <c r="AD28" s="487"/>
      <c r="AE28" s="30"/>
      <c r="AF28" s="25"/>
    </row>
    <row r="29" spans="1:32" ht="18" customHeight="1">
      <c r="A29" s="24"/>
      <c r="K29" s="17"/>
      <c r="L29" s="17"/>
      <c r="M29" s="17"/>
      <c r="N29" s="17"/>
      <c r="O29" s="17"/>
      <c r="P29" s="17"/>
      <c r="Q29" s="17"/>
      <c r="R29" s="30"/>
      <c r="S29" s="30"/>
      <c r="T29" s="30"/>
      <c r="U29" s="30"/>
      <c r="V29" s="30"/>
      <c r="W29" s="30"/>
      <c r="X29" s="30"/>
      <c r="Y29" s="30"/>
      <c r="Z29" s="30"/>
      <c r="AA29" s="30"/>
      <c r="AB29" s="30"/>
      <c r="AC29" s="30"/>
      <c r="AD29" s="30"/>
      <c r="AE29" s="30"/>
      <c r="AF29" s="25"/>
    </row>
    <row r="30" spans="1:32" ht="18" customHeight="1">
      <c r="A30" s="24"/>
      <c r="K30" s="435" t="s">
        <v>0</v>
      </c>
      <c r="L30" s="435"/>
      <c r="M30" s="435"/>
      <c r="N30" s="435"/>
      <c r="O30" s="435"/>
      <c r="P30" s="435"/>
      <c r="R30" s="487" t="str">
        <f>入力シート!C19&amp;"　　印"</f>
        <v>　　印</v>
      </c>
      <c r="S30" s="487"/>
      <c r="T30" s="487"/>
      <c r="U30" s="487"/>
      <c r="V30" s="487"/>
      <c r="W30" s="487"/>
      <c r="X30" s="487"/>
      <c r="Y30" s="487"/>
      <c r="Z30" s="487"/>
      <c r="AA30" s="487"/>
      <c r="AB30" s="487"/>
      <c r="AC30" s="487"/>
      <c r="AD30" s="487"/>
      <c r="AE30" s="31"/>
      <c r="AF30" s="25"/>
    </row>
    <row r="31" spans="1:32" ht="18" customHeight="1">
      <c r="A31" s="24"/>
      <c r="AF31" s="25"/>
    </row>
    <row r="32" spans="1:32" ht="18" customHeight="1">
      <c r="A32" s="24"/>
      <c r="C32" s="418" t="s">
        <v>57</v>
      </c>
      <c r="D32" s="418"/>
      <c r="E32" s="418"/>
      <c r="F32" s="17"/>
      <c r="G32" s="411" t="str">
        <f>"西都市長　"&amp;入力シート!C1&amp;"　様"</f>
        <v>西都市長　押川　修一郎　様</v>
      </c>
      <c r="H32" s="411"/>
      <c r="I32" s="411"/>
      <c r="J32" s="411"/>
      <c r="K32" s="411"/>
      <c r="L32" s="411"/>
      <c r="M32" s="411"/>
      <c r="N32" s="411"/>
      <c r="O32" s="411"/>
      <c r="P32" s="411"/>
      <c r="Q32" s="411"/>
      <c r="R32" s="411"/>
      <c r="S32" s="411"/>
      <c r="AF32" s="25"/>
    </row>
    <row r="33" spans="1:32" ht="18" customHeight="1">
      <c r="A33" s="32"/>
      <c r="B33" s="33"/>
      <c r="C33" s="33"/>
      <c r="D33" s="33"/>
      <c r="E33" s="33"/>
      <c r="F33" s="33"/>
      <c r="G33" s="33"/>
      <c r="H33" s="33"/>
      <c r="I33" s="33"/>
      <c r="J33" s="33"/>
      <c r="K33" s="33"/>
      <c r="L33" s="33"/>
      <c r="M33" s="33"/>
      <c r="N33" s="33"/>
      <c r="O33" s="33"/>
      <c r="P33" s="33"/>
      <c r="Q33" s="33"/>
      <c r="R33" s="33"/>
      <c r="S33" s="33"/>
      <c r="T33" s="33"/>
      <c r="U33" s="33"/>
      <c r="V33" s="33"/>
      <c r="W33" s="33"/>
      <c r="X33" s="33"/>
      <c r="Y33" s="33"/>
      <c r="Z33" s="33"/>
      <c r="AA33" s="33"/>
      <c r="AB33" s="33"/>
      <c r="AC33" s="33"/>
      <c r="AD33" s="33"/>
      <c r="AE33" s="33"/>
      <c r="AF33" s="34"/>
    </row>
    <row r="34" spans="1:32" ht="18" customHeight="1">
      <c r="A34" s="19" t="s">
        <v>271</v>
      </c>
    </row>
  </sheetData>
  <mergeCells count="56">
    <mergeCell ref="I13:T14"/>
    <mergeCell ref="K28:P28"/>
    <mergeCell ref="R28:AD28"/>
    <mergeCell ref="U15:AF15"/>
    <mergeCell ref="U16:AF16"/>
    <mergeCell ref="U13:AF14"/>
    <mergeCell ref="C32:E32"/>
    <mergeCell ref="G32:S32"/>
    <mergeCell ref="D13:H13"/>
    <mergeCell ref="E22:F22"/>
    <mergeCell ref="H22:I22"/>
    <mergeCell ref="K22:L22"/>
    <mergeCell ref="C22:D22"/>
    <mergeCell ref="K30:P30"/>
    <mergeCell ref="A15:H16"/>
    <mergeCell ref="I15:T15"/>
    <mergeCell ref="I16:T16"/>
    <mergeCell ref="A14:C14"/>
    <mergeCell ref="R30:AD30"/>
    <mergeCell ref="J24:M24"/>
    <mergeCell ref="K26:P26"/>
    <mergeCell ref="R26:AD26"/>
    <mergeCell ref="X6:Y6"/>
    <mergeCell ref="P6:R6"/>
    <mergeCell ref="S6:T6"/>
    <mergeCell ref="U11:AF11"/>
    <mergeCell ref="I9:P9"/>
    <mergeCell ref="Q9:AB9"/>
    <mergeCell ref="AC9:AF9"/>
    <mergeCell ref="I10:T10"/>
    <mergeCell ref="U10:AF10"/>
    <mergeCell ref="N8:O8"/>
    <mergeCell ref="P8:R8"/>
    <mergeCell ref="S8:T8"/>
    <mergeCell ref="A9:H9"/>
    <mergeCell ref="A12:C12"/>
    <mergeCell ref="I12:T12"/>
    <mergeCell ref="U12:AF12"/>
    <mergeCell ref="A10:H11"/>
    <mergeCell ref="I11:T11"/>
    <mergeCell ref="B2:AE3"/>
    <mergeCell ref="X8:Y8"/>
    <mergeCell ref="Z8:AB8"/>
    <mergeCell ref="AC8:AD8"/>
    <mergeCell ref="J6:K6"/>
    <mergeCell ref="J8:K8"/>
    <mergeCell ref="N6:O6"/>
    <mergeCell ref="U6:W6"/>
    <mergeCell ref="I5:AF5"/>
    <mergeCell ref="A4:H4"/>
    <mergeCell ref="A5:H5"/>
    <mergeCell ref="I4:AF4"/>
    <mergeCell ref="AC6:AD6"/>
    <mergeCell ref="A6:H8"/>
    <mergeCell ref="Z6:AB6"/>
    <mergeCell ref="U8:W8"/>
  </mergeCells>
  <phoneticPr fontId="3"/>
  <printOptions horizontalCentered="1"/>
  <pageMargins left="0.78740157480314965" right="0.78740157480314965" top="0.98425196850393704" bottom="0.98425196850393704" header="0.39370078740157483" footer="0.39370078740157483"/>
  <pageSetup paperSize="9" scale="98"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7"/>
  </sheetPr>
  <dimension ref="B1:AE41"/>
  <sheetViews>
    <sheetView topLeftCell="A15" zoomScaleNormal="100" zoomScaleSheetLayoutView="85" workbookViewId="0">
      <selection activeCell="R38" sqref="R38"/>
    </sheetView>
  </sheetViews>
  <sheetFormatPr defaultColWidth="2.625" defaultRowHeight="18" customHeight="1"/>
  <cols>
    <col min="1" max="16384" width="2.625" style="19"/>
  </cols>
  <sheetData>
    <row r="1" spans="2:31" ht="24">
      <c r="B1" s="438" t="s">
        <v>279</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row>
    <row r="2" spans="2:31" ht="18" customHeight="1">
      <c r="B2" s="26"/>
      <c r="C2" s="26"/>
      <c r="D2" s="26"/>
      <c r="E2" s="26"/>
      <c r="F2" s="26"/>
      <c r="G2" s="26"/>
      <c r="H2" s="26"/>
      <c r="I2" s="26"/>
      <c r="J2" s="26"/>
      <c r="K2" s="26"/>
      <c r="L2" s="26"/>
      <c r="M2" s="26"/>
      <c r="N2" s="26"/>
      <c r="O2" s="26"/>
      <c r="P2" s="26"/>
      <c r="Q2" s="26"/>
      <c r="R2" s="26"/>
      <c r="S2" s="26"/>
      <c r="T2" s="26"/>
      <c r="U2" s="26"/>
      <c r="V2" s="26"/>
      <c r="W2" s="26"/>
      <c r="X2" s="26"/>
      <c r="Y2" s="26"/>
      <c r="Z2" s="26"/>
      <c r="AA2" s="26"/>
      <c r="AB2" s="26"/>
      <c r="AC2" s="26"/>
      <c r="AD2" s="26"/>
      <c r="AE2" s="26"/>
    </row>
    <row r="3" spans="2:31" ht="18" customHeight="1">
      <c r="B3" s="26"/>
      <c r="C3" s="26"/>
      <c r="D3" s="26"/>
      <c r="E3" s="26"/>
      <c r="F3" s="26"/>
      <c r="G3" s="26"/>
      <c r="H3" s="26"/>
      <c r="I3" s="26"/>
      <c r="J3" s="26"/>
      <c r="K3" s="26"/>
      <c r="L3" s="26"/>
      <c r="M3" s="26"/>
      <c r="N3" s="26"/>
      <c r="O3" s="26"/>
      <c r="P3" s="26"/>
      <c r="Q3" s="26"/>
      <c r="R3" s="26"/>
      <c r="S3" s="26"/>
      <c r="T3" s="26"/>
      <c r="U3" s="26"/>
      <c r="V3" s="26"/>
      <c r="W3" s="26"/>
      <c r="X3" s="26"/>
      <c r="Y3" s="26"/>
      <c r="Z3" s="26"/>
      <c r="AA3" s="26"/>
      <c r="AB3" s="26"/>
      <c r="AC3" s="26"/>
      <c r="AD3" s="26"/>
      <c r="AE3" s="26"/>
    </row>
    <row r="4" spans="2:31" ht="18" customHeight="1">
      <c r="M4" s="451" t="str">
        <f>IF(変更契約書!L4="","",変更契約書!L4)</f>
        <v/>
      </c>
      <c r="N4" s="451"/>
      <c r="O4" s="451"/>
      <c r="P4" s="451"/>
      <c r="Q4" s="451"/>
      <c r="R4" s="451"/>
      <c r="S4" s="451"/>
      <c r="T4" s="451"/>
      <c r="U4" s="451"/>
      <c r="V4" s="451"/>
      <c r="W4" s="451"/>
      <c r="X4" s="451"/>
      <c r="Y4" s="451"/>
      <c r="Z4" s="451"/>
      <c r="AA4" s="451"/>
      <c r="AB4" s="451"/>
      <c r="AC4" s="451"/>
      <c r="AD4" s="451"/>
      <c r="AE4" s="451"/>
    </row>
    <row r="5" spans="2:31" ht="18" customHeight="1">
      <c r="B5" s="27" t="s">
        <v>51</v>
      </c>
      <c r="C5" s="435" t="s">
        <v>197</v>
      </c>
      <c r="D5" s="435"/>
      <c r="E5" s="435"/>
      <c r="F5" s="435"/>
      <c r="G5" s="435"/>
      <c r="H5" s="435"/>
      <c r="I5" s="435"/>
      <c r="J5" s="435"/>
      <c r="K5" s="418" t="s">
        <v>37</v>
      </c>
      <c r="L5" s="418"/>
      <c r="M5" s="644" t="str">
        <f>IF(変更契約書!L5="","",変更契約書!L5)</f>
        <v/>
      </c>
      <c r="N5" s="644"/>
      <c r="O5" s="644"/>
      <c r="P5" s="644"/>
      <c r="Q5" s="644"/>
      <c r="R5" s="644"/>
      <c r="S5" s="644"/>
      <c r="T5" s="644"/>
      <c r="U5" s="644"/>
      <c r="V5" s="644"/>
      <c r="W5" s="644"/>
      <c r="X5" s="644"/>
      <c r="Y5" s="644"/>
      <c r="Z5" s="644"/>
      <c r="AA5" s="644"/>
      <c r="AB5" s="644"/>
      <c r="AC5" s="644"/>
      <c r="AD5" s="644"/>
      <c r="AE5" s="644"/>
    </row>
    <row r="6" spans="2:31" ht="18" customHeight="1">
      <c r="C6" s="17"/>
      <c r="D6" s="17"/>
      <c r="E6" s="17"/>
      <c r="F6" s="17"/>
      <c r="G6" s="17"/>
      <c r="H6" s="17"/>
      <c r="I6" s="17"/>
      <c r="J6" s="17"/>
      <c r="K6" s="20"/>
      <c r="L6" s="18"/>
      <c r="M6" s="18"/>
      <c r="N6" s="18"/>
      <c r="O6" s="18"/>
      <c r="P6" s="18"/>
      <c r="Q6" s="18"/>
      <c r="R6" s="18"/>
      <c r="S6" s="18"/>
      <c r="T6" s="18"/>
      <c r="U6" s="18"/>
      <c r="V6" s="18"/>
      <c r="W6" s="18"/>
      <c r="X6" s="18"/>
      <c r="Y6" s="18"/>
      <c r="Z6" s="18"/>
      <c r="AA6" s="18"/>
      <c r="AB6" s="18"/>
      <c r="AC6" s="18"/>
      <c r="AD6" s="18"/>
      <c r="AE6" s="18"/>
    </row>
    <row r="8" spans="2:31" ht="18" customHeight="1">
      <c r="B8" s="27" t="s">
        <v>52</v>
      </c>
      <c r="C8" s="435" t="s">
        <v>198</v>
      </c>
      <c r="D8" s="435"/>
      <c r="E8" s="435"/>
      <c r="F8" s="435"/>
      <c r="G8" s="435"/>
      <c r="H8" s="435"/>
      <c r="I8" s="435"/>
      <c r="J8" s="435"/>
      <c r="K8" s="418" t="s">
        <v>37</v>
      </c>
      <c r="L8" s="418"/>
      <c r="M8" s="440" t="str">
        <f>IF('現場代理人等選任(変更)通知書'!I5="","",'現場代理人等選任(変更)通知書'!I5)</f>
        <v/>
      </c>
      <c r="N8" s="440"/>
      <c r="O8" s="440"/>
      <c r="P8" s="440"/>
      <c r="Q8" s="440"/>
      <c r="R8" s="440"/>
      <c r="S8" s="440"/>
      <c r="T8" s="440"/>
      <c r="U8" s="440"/>
      <c r="V8" s="440"/>
      <c r="W8" s="440"/>
      <c r="X8" s="440"/>
      <c r="Y8" s="440"/>
      <c r="Z8" s="440"/>
      <c r="AA8" s="440"/>
      <c r="AB8" s="440"/>
      <c r="AC8" s="440"/>
      <c r="AD8" s="440"/>
      <c r="AE8" s="440"/>
    </row>
    <row r="9" spans="2:31" ht="18" customHeight="1">
      <c r="C9" s="17"/>
      <c r="D9" s="17"/>
      <c r="E9" s="17"/>
      <c r="F9" s="17"/>
      <c r="G9" s="17"/>
      <c r="H9" s="17"/>
      <c r="I9" s="17"/>
      <c r="J9" s="17"/>
      <c r="L9" s="28"/>
      <c r="M9" s="28"/>
      <c r="N9" s="28"/>
      <c r="O9" s="28"/>
      <c r="P9" s="28"/>
      <c r="Q9" s="28"/>
      <c r="R9" s="28"/>
      <c r="S9" s="28"/>
      <c r="T9" s="28"/>
      <c r="U9" s="28"/>
      <c r="V9" s="28"/>
      <c r="W9" s="28"/>
      <c r="X9" s="28"/>
    </row>
    <row r="10" spans="2:31" ht="18" customHeight="1">
      <c r="Q10" s="608" t="str">
        <f>IF(入力シート!C42="","","")</f>
        <v/>
      </c>
      <c r="R10" s="608"/>
      <c r="T10" s="608" t="str">
        <f>IF(入力シート!C42="","","")</f>
        <v/>
      </c>
      <c r="U10" s="608"/>
      <c r="W10" s="608" t="str">
        <f>IF(入力シート!C42="","","")</f>
        <v/>
      </c>
      <c r="X10" s="608"/>
    </row>
    <row r="11" spans="2:31" ht="18" customHeight="1">
      <c r="B11" s="27" t="s">
        <v>53</v>
      </c>
      <c r="C11" s="435" t="s">
        <v>117</v>
      </c>
      <c r="D11" s="435"/>
      <c r="E11" s="435"/>
      <c r="F11" s="435"/>
      <c r="G11" s="435"/>
      <c r="H11" s="435"/>
      <c r="I11" s="435"/>
      <c r="J11" s="435"/>
      <c r="K11" s="418" t="s">
        <v>37</v>
      </c>
      <c r="L11" s="418"/>
      <c r="M11" s="20"/>
      <c r="N11" s="20"/>
      <c r="O11" s="418" t="s">
        <v>341</v>
      </c>
      <c r="P11" s="418"/>
      <c r="Q11" s="637" t="str">
        <f>IF(入力シート!C6="","",入力シート!C6)</f>
        <v/>
      </c>
      <c r="R11" s="637"/>
      <c r="S11" s="20" t="s">
        <v>9</v>
      </c>
      <c r="T11" s="638" t="str">
        <f>IF(入力シート!C6="","",入力シート!C6)</f>
        <v/>
      </c>
      <c r="U11" s="638"/>
      <c r="V11" s="20" t="s">
        <v>10</v>
      </c>
      <c r="W11" s="639" t="str">
        <f>IF(入力シート!C6="","",入力シート!C6)</f>
        <v/>
      </c>
      <c r="X11" s="639"/>
      <c r="Y11" s="20" t="s">
        <v>11</v>
      </c>
      <c r="Z11" s="20"/>
    </row>
    <row r="12" spans="2:31" ht="18" customHeight="1">
      <c r="B12" s="27"/>
      <c r="C12" s="17"/>
      <c r="D12" s="17"/>
      <c r="E12" s="17"/>
      <c r="F12" s="17"/>
      <c r="G12" s="17"/>
      <c r="H12" s="17"/>
      <c r="I12" s="17"/>
      <c r="J12" s="17"/>
      <c r="K12" s="20"/>
      <c r="L12" s="20"/>
      <c r="M12" s="20"/>
      <c r="N12" s="20"/>
      <c r="O12" s="20"/>
      <c r="P12" s="20"/>
      <c r="Q12" s="647" t="str">
        <f>IF(入力シート!C41="",IF(入力シート!C42="","",入力シート!C7),入力シート!C7)</f>
        <v/>
      </c>
      <c r="R12" s="647"/>
      <c r="S12" s="20"/>
      <c r="T12" s="646" t="str">
        <f>IF(入力シート!C41="",IF(入力シート!C42="","",入力シート!C7),入力シート!C7)</f>
        <v/>
      </c>
      <c r="U12" s="646"/>
      <c r="V12" s="20"/>
      <c r="W12" s="645" t="str">
        <f>IF(入力シート!C41="",IF(入力シート!C42="","",入力シート!C7),入力シート!C7)</f>
        <v/>
      </c>
      <c r="X12" s="645"/>
      <c r="Y12" s="20"/>
      <c r="Z12" s="20"/>
    </row>
    <row r="13" spans="2:31" ht="18" customHeight="1">
      <c r="B13" s="27"/>
      <c r="C13" s="17"/>
      <c r="D13" s="17"/>
      <c r="E13" s="17"/>
      <c r="F13" s="17"/>
      <c r="G13" s="17"/>
      <c r="H13" s="17"/>
      <c r="I13" s="17"/>
      <c r="J13" s="17"/>
      <c r="K13" s="20"/>
      <c r="L13" s="20"/>
      <c r="M13" s="20"/>
      <c r="N13" s="20"/>
      <c r="O13" s="418" t="s">
        <v>341</v>
      </c>
      <c r="P13" s="418"/>
      <c r="Q13" s="637">
        <f>IF(入力シート!C42="",IF(入力シート!C41="",入力シート!C7,入力シート!C41),入力シート!C42)</f>
        <v>0</v>
      </c>
      <c r="R13" s="637"/>
      <c r="S13" s="20" t="s">
        <v>9</v>
      </c>
      <c r="T13" s="638">
        <f>IF(入力シート!C42="",IF(入力シート!C41="",入力シート!C7,入力シート!C41),入力シート!C42)</f>
        <v>0</v>
      </c>
      <c r="U13" s="638"/>
      <c r="V13" s="20" t="s">
        <v>10</v>
      </c>
      <c r="W13" s="639">
        <f>IF(入力シート!C42="",IF(入力シート!C41="",入力シート!C7,入力シート!C41),入力シート!C42)</f>
        <v>0</v>
      </c>
      <c r="X13" s="639"/>
      <c r="Y13" s="20" t="s">
        <v>11</v>
      </c>
      <c r="Z13" s="20"/>
    </row>
    <row r="14" spans="2:31" ht="18" customHeight="1">
      <c r="C14" s="17"/>
      <c r="D14" s="17"/>
      <c r="E14" s="17"/>
      <c r="F14" s="17"/>
      <c r="G14" s="17"/>
      <c r="H14" s="17"/>
      <c r="I14" s="17"/>
      <c r="J14" s="17"/>
      <c r="K14" s="20"/>
      <c r="L14" s="20"/>
      <c r="M14" s="20"/>
      <c r="N14" s="20"/>
      <c r="O14" s="20"/>
      <c r="P14" s="20"/>
      <c r="Q14" s="20"/>
      <c r="R14" s="20"/>
      <c r="S14" s="20"/>
      <c r="T14" s="20"/>
      <c r="U14" s="20"/>
      <c r="V14" s="20"/>
      <c r="W14" s="20"/>
      <c r="X14" s="20"/>
    </row>
    <row r="15" spans="2:31" ht="18" customHeight="1">
      <c r="C15" s="17"/>
      <c r="D15" s="17"/>
      <c r="E15" s="17"/>
      <c r="F15" s="17"/>
      <c r="L15" s="28"/>
      <c r="M15" s="28"/>
      <c r="N15" s="20"/>
      <c r="O15" s="20"/>
      <c r="P15" s="20"/>
      <c r="Q15" s="20"/>
      <c r="R15" s="20"/>
      <c r="S15" s="20"/>
      <c r="T15" s="20"/>
      <c r="U15" s="20"/>
      <c r="V15" s="20"/>
      <c r="W15" s="20"/>
      <c r="X15" s="20"/>
    </row>
    <row r="16" spans="2:31" ht="18" customHeight="1">
      <c r="B16" s="27" t="s">
        <v>54</v>
      </c>
      <c r="C16" s="435" t="s">
        <v>200</v>
      </c>
      <c r="D16" s="435"/>
      <c r="E16" s="435"/>
      <c r="F16" s="435"/>
      <c r="G16" s="435"/>
      <c r="H16" s="435"/>
      <c r="I16" s="435"/>
      <c r="J16" s="435"/>
      <c r="K16" s="418" t="s">
        <v>37</v>
      </c>
      <c r="L16" s="418"/>
      <c r="M16" s="418" t="s">
        <v>32</v>
      </c>
      <c r="N16" s="418"/>
      <c r="O16" s="180"/>
      <c r="P16" s="433">
        <f>IF(入力シート!C45="",入力シート!C20,入力シート!C44)</f>
        <v>0</v>
      </c>
      <c r="Q16" s="433"/>
      <c r="R16" s="433"/>
      <c r="S16" s="433"/>
      <c r="T16" s="433"/>
      <c r="U16" s="433"/>
      <c r="V16" s="433"/>
      <c r="W16" s="433"/>
      <c r="X16" s="433"/>
      <c r="Y16" s="433"/>
      <c r="Z16" s="433"/>
      <c r="AA16" s="433"/>
      <c r="AB16" s="433"/>
      <c r="AC16" s="433"/>
      <c r="AD16" s="433"/>
      <c r="AE16" s="433"/>
    </row>
    <row r="17" spans="2:31" ht="18" customHeight="1">
      <c r="B17" s="27"/>
      <c r="C17" s="17"/>
      <c r="D17" s="17"/>
      <c r="E17" s="17"/>
      <c r="F17" s="17"/>
      <c r="G17" s="17"/>
      <c r="H17" s="17"/>
      <c r="I17" s="17"/>
      <c r="J17" s="17"/>
      <c r="K17" s="20"/>
      <c r="L17" s="20"/>
      <c r="M17" s="418" t="s">
        <v>3</v>
      </c>
      <c r="N17" s="418"/>
      <c r="O17" s="180"/>
      <c r="P17" s="433" t="str">
        <f>IF('現場代理人等選任(変更)通知書'!U11="",'現場代理人等選任(変更)通知書'!I11,'現場代理人等選任(変更)通知書'!U11)</f>
        <v/>
      </c>
      <c r="Q17" s="433"/>
      <c r="R17" s="433"/>
      <c r="S17" s="433"/>
      <c r="T17" s="433"/>
      <c r="U17" s="433"/>
      <c r="V17" s="433"/>
      <c r="W17" s="433"/>
      <c r="X17" s="433"/>
      <c r="Y17" s="433"/>
      <c r="Z17" s="433"/>
      <c r="AA17" s="433"/>
      <c r="AB17" s="433"/>
      <c r="AC17" s="433"/>
      <c r="AD17" s="433"/>
      <c r="AE17" s="433"/>
    </row>
    <row r="18" spans="2:31" ht="18" customHeight="1">
      <c r="H18" s="17"/>
      <c r="I18" s="17"/>
      <c r="J18" s="17"/>
      <c r="K18" s="17"/>
      <c r="P18" s="28"/>
      <c r="Q18" s="28"/>
      <c r="R18" s="20"/>
      <c r="S18" s="20"/>
      <c r="T18" s="20"/>
      <c r="U18" s="20"/>
      <c r="V18" s="20"/>
      <c r="W18" s="20"/>
      <c r="X18" s="20"/>
      <c r="Y18" s="20"/>
      <c r="Z18" s="20"/>
      <c r="AA18" s="20"/>
      <c r="AB18" s="20"/>
    </row>
    <row r="19" spans="2:31" ht="18" customHeight="1">
      <c r="B19" s="27" t="s">
        <v>55</v>
      </c>
      <c r="C19" s="435" t="s">
        <v>205</v>
      </c>
      <c r="D19" s="435"/>
      <c r="E19" s="435"/>
      <c r="F19" s="435"/>
      <c r="G19" s="435" t="s">
        <v>201</v>
      </c>
      <c r="H19" s="435"/>
      <c r="I19" s="435"/>
      <c r="J19" s="435"/>
      <c r="K19" s="418" t="s">
        <v>37</v>
      </c>
      <c r="L19" s="418"/>
      <c r="M19" s="418" t="s">
        <v>32</v>
      </c>
      <c r="N19" s="418"/>
      <c r="O19" s="180"/>
      <c r="P19" s="433">
        <f>IF(入力シート!C47="",入力シート!C22,入力シート!C46)</f>
        <v>0</v>
      </c>
      <c r="Q19" s="433"/>
      <c r="R19" s="433"/>
      <c r="S19" s="433"/>
      <c r="T19" s="433"/>
      <c r="U19" s="433"/>
      <c r="V19" s="433"/>
      <c r="W19" s="433"/>
      <c r="X19" s="433"/>
      <c r="Y19" s="433"/>
      <c r="Z19" s="433"/>
      <c r="AA19" s="433"/>
      <c r="AB19" s="433"/>
      <c r="AC19" s="433"/>
      <c r="AD19" s="433"/>
      <c r="AE19" s="433"/>
    </row>
    <row r="20" spans="2:31" ht="18" customHeight="1">
      <c r="B20" s="27"/>
      <c r="C20" s="435" t="s">
        <v>207</v>
      </c>
      <c r="D20" s="435"/>
      <c r="E20" s="435"/>
      <c r="F20" s="435"/>
      <c r="G20" s="435"/>
      <c r="H20" s="435"/>
      <c r="I20" s="435"/>
      <c r="J20" s="435"/>
      <c r="K20" s="418"/>
      <c r="L20" s="418"/>
      <c r="M20" s="418" t="s">
        <v>3</v>
      </c>
      <c r="N20" s="418"/>
      <c r="O20" s="180"/>
      <c r="P20" s="433" t="str">
        <f>IF('現場代理人等選任(変更)通知書'!U13="",'現場代理人等選任(変更)通知書'!I13,'現場代理人等選任(変更)通知書'!U13)</f>
        <v/>
      </c>
      <c r="Q20" s="433"/>
      <c r="R20" s="433"/>
      <c r="S20" s="433"/>
      <c r="T20" s="433"/>
      <c r="U20" s="433"/>
      <c r="V20" s="433"/>
      <c r="W20" s="433"/>
      <c r="X20" s="433"/>
      <c r="Y20" s="433"/>
      <c r="Z20" s="433"/>
      <c r="AA20" s="433"/>
      <c r="AB20" s="433"/>
      <c r="AC20" s="433"/>
      <c r="AD20" s="433"/>
      <c r="AE20" s="433"/>
    </row>
    <row r="21" spans="2:31" ht="18" customHeight="1">
      <c r="B21" s="27"/>
      <c r="C21" s="17"/>
      <c r="D21" s="17"/>
      <c r="E21" s="17"/>
      <c r="F21" s="17"/>
      <c r="G21" s="17"/>
      <c r="H21" s="17"/>
      <c r="I21" s="17"/>
      <c r="J21" s="17"/>
      <c r="K21" s="20"/>
      <c r="L21" s="20"/>
      <c r="M21" s="18"/>
      <c r="N21" s="18"/>
      <c r="O21" s="18"/>
      <c r="P21" s="18"/>
      <c r="Q21" s="18"/>
      <c r="R21" s="18"/>
      <c r="S21" s="18"/>
      <c r="T21" s="18"/>
      <c r="U21" s="18"/>
      <c r="V21" s="18"/>
      <c r="W21" s="18"/>
      <c r="X21" s="18"/>
      <c r="Y21" s="18"/>
      <c r="Z21" s="18"/>
      <c r="AA21" s="18"/>
      <c r="AB21" s="18"/>
      <c r="AC21" s="18"/>
      <c r="AD21" s="18"/>
      <c r="AE21" s="18"/>
    </row>
    <row r="22" spans="2:31" ht="18" customHeight="1">
      <c r="B22" s="27" t="s">
        <v>119</v>
      </c>
      <c r="C22" s="435" t="s">
        <v>225</v>
      </c>
      <c r="D22" s="435"/>
      <c r="E22" s="435"/>
      <c r="F22" s="435"/>
      <c r="G22" s="435"/>
      <c r="H22" s="435"/>
      <c r="I22" s="435"/>
      <c r="J22" s="435"/>
      <c r="K22" s="418" t="s">
        <v>37</v>
      </c>
      <c r="L22" s="418"/>
      <c r="M22" s="418" t="s">
        <v>32</v>
      </c>
      <c r="N22" s="418"/>
      <c r="O22" s="180"/>
      <c r="P22" s="433" t="str">
        <f>IF(入力シート!C49="",IF(入力シート!C24="","",入力シート!C24),入力シート!C48)</f>
        <v/>
      </c>
      <c r="Q22" s="433"/>
      <c r="R22" s="433"/>
      <c r="S22" s="433"/>
      <c r="T22" s="433"/>
      <c r="U22" s="433"/>
      <c r="V22" s="433"/>
      <c r="W22" s="433"/>
      <c r="X22" s="433"/>
      <c r="Y22" s="433"/>
      <c r="Z22" s="433"/>
      <c r="AA22" s="433"/>
      <c r="AB22" s="433"/>
      <c r="AC22" s="433"/>
      <c r="AD22" s="433"/>
      <c r="AE22" s="433"/>
    </row>
    <row r="23" spans="2:31" ht="18" customHeight="1">
      <c r="B23" s="27"/>
      <c r="C23" s="17"/>
      <c r="D23" s="17"/>
      <c r="E23" s="17"/>
      <c r="F23" s="17"/>
      <c r="G23" s="20"/>
      <c r="H23" s="20"/>
      <c r="I23" s="20"/>
      <c r="J23" s="20"/>
      <c r="K23" s="20"/>
      <c r="L23" s="20"/>
      <c r="M23" s="418" t="s">
        <v>3</v>
      </c>
      <c r="N23" s="418"/>
      <c r="O23" s="180"/>
      <c r="P23" s="433" t="str">
        <f>IF('現場代理人等選任(変更)通知書'!U16="",'現場代理人等選任(変更)通知書'!I16,'現場代理人等選任(変更)通知書'!U16)</f>
        <v/>
      </c>
      <c r="Q23" s="433"/>
      <c r="R23" s="433"/>
      <c r="S23" s="433"/>
      <c r="T23" s="433"/>
      <c r="U23" s="433"/>
      <c r="V23" s="433"/>
      <c r="W23" s="433"/>
      <c r="X23" s="433"/>
      <c r="Y23" s="433"/>
      <c r="Z23" s="433"/>
      <c r="AA23" s="433"/>
      <c r="AB23" s="433"/>
      <c r="AC23" s="433"/>
      <c r="AD23" s="433"/>
      <c r="AE23" s="433"/>
    </row>
    <row r="24" spans="2:31" ht="18" customHeight="1">
      <c r="B24" s="27"/>
      <c r="C24" s="17"/>
      <c r="D24" s="17"/>
      <c r="E24" s="17"/>
      <c r="F24" s="17"/>
      <c r="G24" s="17"/>
      <c r="H24" s="17"/>
      <c r="I24" s="17"/>
      <c r="J24" s="17"/>
      <c r="K24" s="20"/>
      <c r="L24" s="20"/>
      <c r="M24" s="18"/>
      <c r="N24" s="18"/>
      <c r="O24" s="18"/>
      <c r="P24" s="18"/>
      <c r="Q24" s="18"/>
      <c r="R24" s="18"/>
      <c r="S24" s="18"/>
      <c r="T24" s="18"/>
      <c r="U24" s="18"/>
      <c r="V24" s="18"/>
      <c r="W24" s="18"/>
      <c r="X24" s="18"/>
      <c r="Y24" s="18"/>
      <c r="Z24" s="18"/>
      <c r="AA24" s="18"/>
      <c r="AB24" s="18"/>
      <c r="AC24" s="18"/>
      <c r="AD24" s="18"/>
      <c r="AE24" s="18"/>
    </row>
    <row r="25" spans="2:31" ht="18" customHeight="1">
      <c r="B25" s="27"/>
      <c r="C25" s="17"/>
      <c r="D25" s="17"/>
      <c r="E25" s="17"/>
      <c r="F25" s="17"/>
      <c r="G25" s="17"/>
      <c r="H25" s="17"/>
      <c r="I25" s="17"/>
      <c r="J25" s="17"/>
      <c r="K25" s="20"/>
      <c r="L25" s="20"/>
      <c r="M25" s="18"/>
      <c r="N25" s="18"/>
      <c r="O25" s="18"/>
      <c r="P25" s="18"/>
      <c r="Q25" s="18"/>
      <c r="R25" s="18"/>
      <c r="S25" s="18"/>
      <c r="T25" s="18"/>
      <c r="U25" s="18"/>
      <c r="V25" s="18"/>
      <c r="W25" s="18"/>
      <c r="X25" s="18"/>
      <c r="Y25" s="18"/>
      <c r="Z25" s="18"/>
      <c r="AA25" s="18"/>
      <c r="AB25" s="18"/>
      <c r="AC25" s="18"/>
      <c r="AD25" s="18"/>
      <c r="AE25" s="18"/>
    </row>
    <row r="26" spans="2:31" ht="18" customHeight="1">
      <c r="B26" s="27"/>
      <c r="C26" s="17"/>
      <c r="D26" s="17"/>
      <c r="E26" s="17"/>
      <c r="F26" s="17"/>
      <c r="G26" s="17"/>
      <c r="H26" s="17"/>
      <c r="I26" s="17"/>
      <c r="J26" s="17"/>
      <c r="K26" s="20"/>
      <c r="L26" s="20"/>
      <c r="M26" s="18"/>
      <c r="N26" s="18"/>
      <c r="O26" s="18"/>
      <c r="P26" s="18"/>
      <c r="Q26" s="18"/>
      <c r="R26" s="18"/>
      <c r="S26" s="18"/>
      <c r="T26" s="18"/>
      <c r="U26" s="18"/>
      <c r="V26" s="18"/>
      <c r="W26" s="18"/>
      <c r="X26" s="18"/>
      <c r="Y26" s="18"/>
      <c r="Z26" s="18"/>
      <c r="AA26" s="18"/>
      <c r="AB26" s="18"/>
      <c r="AC26" s="18"/>
      <c r="AD26" s="18"/>
      <c r="AE26" s="18"/>
    </row>
    <row r="27" spans="2:31" ht="18" customHeight="1">
      <c r="B27" s="27"/>
      <c r="C27" s="17"/>
      <c r="D27" s="17"/>
      <c r="E27" s="17"/>
      <c r="F27" s="17"/>
      <c r="G27" s="17"/>
      <c r="H27" s="17"/>
      <c r="I27" s="17"/>
      <c r="J27" s="17"/>
      <c r="K27" s="20"/>
      <c r="L27" s="20"/>
      <c r="M27" s="18"/>
      <c r="N27" s="18"/>
      <c r="O27" s="18"/>
      <c r="P27" s="18"/>
      <c r="Q27" s="18"/>
      <c r="R27" s="18"/>
      <c r="S27" s="18"/>
      <c r="T27" s="18"/>
      <c r="U27" s="18"/>
      <c r="V27" s="18"/>
      <c r="W27" s="18"/>
      <c r="X27" s="18"/>
      <c r="Y27" s="18"/>
      <c r="Z27" s="18"/>
      <c r="AA27" s="18"/>
      <c r="AB27" s="18"/>
      <c r="AC27" s="18"/>
      <c r="AD27" s="18"/>
      <c r="AE27" s="18"/>
    </row>
    <row r="28" spans="2:31" ht="18" customHeight="1">
      <c r="D28" s="434" t="s">
        <v>280</v>
      </c>
      <c r="E28" s="434"/>
      <c r="F28" s="434"/>
      <c r="G28" s="434"/>
      <c r="H28" s="434"/>
      <c r="I28" s="434"/>
      <c r="J28" s="434"/>
      <c r="K28" s="434"/>
      <c r="L28" s="434"/>
      <c r="M28" s="434"/>
      <c r="N28" s="434"/>
      <c r="O28" s="434"/>
      <c r="P28" s="434"/>
      <c r="Q28" s="434"/>
      <c r="R28" s="434"/>
      <c r="S28" s="434"/>
      <c r="T28" s="434"/>
      <c r="U28" s="434"/>
      <c r="V28" s="434"/>
      <c r="W28" s="434"/>
      <c r="X28" s="434"/>
      <c r="Y28" s="434"/>
      <c r="Z28" s="434"/>
      <c r="AA28" s="434"/>
      <c r="AB28" s="434"/>
      <c r="AC28" s="434"/>
      <c r="AD28" s="434"/>
      <c r="AE28" s="434"/>
    </row>
    <row r="29" spans="2:31" ht="18" customHeight="1">
      <c r="B29" s="29"/>
      <c r="C29" s="29"/>
      <c r="D29" s="29"/>
      <c r="E29" s="29"/>
      <c r="F29" s="29"/>
      <c r="G29" s="29"/>
      <c r="H29" s="29"/>
      <c r="I29" s="29"/>
      <c r="J29" s="29"/>
      <c r="K29" s="29"/>
      <c r="L29" s="29"/>
      <c r="M29" s="29"/>
      <c r="N29" s="29"/>
      <c r="O29" s="29"/>
      <c r="P29" s="29"/>
      <c r="Q29" s="29"/>
      <c r="R29" s="29"/>
      <c r="S29" s="29"/>
      <c r="T29" s="29"/>
      <c r="U29" s="29"/>
      <c r="V29" s="29"/>
      <c r="W29" s="29"/>
      <c r="X29" s="29"/>
      <c r="Y29" s="29"/>
      <c r="Z29" s="29"/>
      <c r="AA29" s="29"/>
      <c r="AB29" s="29"/>
      <c r="AC29" s="29"/>
      <c r="AD29" s="29"/>
      <c r="AE29" s="29"/>
    </row>
    <row r="30" spans="2:31" ht="18" customHeight="1">
      <c r="U30" s="418" t="s">
        <v>341</v>
      </c>
      <c r="V30" s="418"/>
      <c r="W30" s="398" t="str">
        <f>IF('現場代理人等選任(変更)通知書'!E22="","",'現場代理人等選任(変更)通知書'!E22)</f>
        <v/>
      </c>
      <c r="X30" s="398"/>
      <c r="Y30" s="20" t="s">
        <v>9</v>
      </c>
      <c r="Z30" s="394" t="str">
        <f>IF('現場代理人等選任(変更)通知書'!H22="","",'現場代理人等選任(変更)通知書'!H22)</f>
        <v/>
      </c>
      <c r="AA30" s="394"/>
      <c r="AB30" s="20" t="s">
        <v>10</v>
      </c>
      <c r="AC30" s="395" t="str">
        <f>IF('現場代理人等選任(変更)通知書'!K22="","",'現場代理人等選任(変更)通知書'!K22)</f>
        <v/>
      </c>
      <c r="AD30" s="395"/>
      <c r="AE30" s="20" t="s">
        <v>11</v>
      </c>
    </row>
    <row r="31" spans="2:31" ht="18" customHeight="1">
      <c r="J31" s="418"/>
      <c r="K31" s="418"/>
      <c r="L31" s="418"/>
      <c r="M31" s="418"/>
      <c r="N31" s="418"/>
    </row>
    <row r="32" spans="2:31" ht="18" customHeight="1">
      <c r="J32" s="20"/>
      <c r="K32" s="20"/>
      <c r="L32" s="20"/>
      <c r="M32" s="20"/>
      <c r="N32" s="20"/>
      <c r="R32" s="648" t="str">
        <f>IF(入力シート!C17="","",入力シート!C17)</f>
        <v/>
      </c>
      <c r="S32" s="648"/>
      <c r="T32" s="648"/>
      <c r="U32" s="648"/>
      <c r="V32" s="648"/>
      <c r="W32" s="648"/>
      <c r="X32" s="648"/>
      <c r="Y32" s="648"/>
      <c r="Z32" s="648"/>
      <c r="AA32" s="648"/>
      <c r="AB32" s="648"/>
      <c r="AC32" s="648"/>
      <c r="AD32" s="648"/>
    </row>
    <row r="33" spans="2:31" ht="18" customHeight="1">
      <c r="K33" s="435" t="s">
        <v>2</v>
      </c>
      <c r="L33" s="435"/>
      <c r="M33" s="435"/>
      <c r="N33" s="435"/>
      <c r="O33" s="435"/>
      <c r="P33" s="435"/>
      <c r="R33" s="648"/>
      <c r="S33" s="648"/>
      <c r="T33" s="648"/>
      <c r="U33" s="648"/>
      <c r="V33" s="648"/>
      <c r="W33" s="648"/>
      <c r="X33" s="648"/>
      <c r="Y33" s="648"/>
      <c r="Z33" s="648"/>
      <c r="AA33" s="648"/>
      <c r="AB33" s="648"/>
      <c r="AC33" s="648"/>
      <c r="AD33" s="648"/>
      <c r="AE33" s="30"/>
    </row>
    <row r="34" spans="2:31" ht="18" customHeight="1">
      <c r="K34" s="17"/>
      <c r="L34" s="17"/>
      <c r="M34" s="17"/>
      <c r="N34" s="17"/>
      <c r="O34" s="17"/>
      <c r="P34" s="17"/>
      <c r="R34" s="30"/>
      <c r="S34" s="30"/>
      <c r="T34" s="30"/>
      <c r="U34" s="30"/>
      <c r="V34" s="30"/>
      <c r="W34" s="30"/>
      <c r="X34" s="30"/>
      <c r="Y34" s="30"/>
      <c r="Z34" s="30"/>
      <c r="AA34" s="30"/>
      <c r="AB34" s="30"/>
      <c r="AC34" s="30"/>
      <c r="AD34" s="30"/>
      <c r="AE34" s="30"/>
    </row>
    <row r="35" spans="2:31" ht="18" customHeight="1">
      <c r="E35" s="418" t="s">
        <v>8</v>
      </c>
      <c r="F35" s="418"/>
      <c r="G35" s="418"/>
      <c r="H35" s="418"/>
      <c r="I35" s="418"/>
      <c r="K35" s="435" t="s">
        <v>4</v>
      </c>
      <c r="L35" s="435"/>
      <c r="M35" s="435"/>
      <c r="N35" s="435"/>
      <c r="O35" s="435"/>
      <c r="P35" s="435"/>
      <c r="R35" s="441" t="str">
        <f>IF(入力シート!C18="","",入力シート!C18)</f>
        <v/>
      </c>
      <c r="S35" s="441"/>
      <c r="T35" s="441"/>
      <c r="U35" s="441"/>
      <c r="V35" s="441"/>
      <c r="W35" s="441"/>
      <c r="X35" s="441"/>
      <c r="Y35" s="441"/>
      <c r="Z35" s="441"/>
      <c r="AA35" s="441"/>
      <c r="AB35" s="441"/>
      <c r="AC35" s="441"/>
      <c r="AD35" s="441"/>
      <c r="AE35" s="30"/>
    </row>
    <row r="36" spans="2:31" ht="18" customHeight="1">
      <c r="K36" s="17"/>
      <c r="L36" s="17"/>
      <c r="M36" s="17"/>
      <c r="N36" s="17"/>
      <c r="O36" s="17"/>
      <c r="P36" s="17"/>
      <c r="R36" s="102"/>
      <c r="S36" s="102"/>
      <c r="T36" s="102"/>
      <c r="U36" s="102"/>
      <c r="V36" s="102"/>
      <c r="W36" s="102"/>
      <c r="X36" s="102"/>
      <c r="Y36" s="102"/>
      <c r="Z36" s="102"/>
      <c r="AA36" s="102"/>
      <c r="AB36" s="102"/>
      <c r="AC36" s="102"/>
      <c r="AD36" s="102"/>
      <c r="AE36" s="30"/>
    </row>
    <row r="37" spans="2:31" ht="18" customHeight="1">
      <c r="K37" s="435" t="s">
        <v>0</v>
      </c>
      <c r="L37" s="435"/>
      <c r="M37" s="435"/>
      <c r="N37" s="435"/>
      <c r="O37" s="435"/>
      <c r="P37" s="435"/>
      <c r="R37" s="441" t="str">
        <f>IF(入力シート!C19="","",入力シート!C19&amp;"　　印")</f>
        <v/>
      </c>
      <c r="S37" s="441"/>
      <c r="T37" s="441"/>
      <c r="U37" s="441"/>
      <c r="V37" s="441"/>
      <c r="W37" s="441"/>
      <c r="X37" s="441"/>
      <c r="Y37" s="441"/>
      <c r="Z37" s="441"/>
      <c r="AA37" s="441"/>
      <c r="AB37" s="441"/>
      <c r="AC37" s="441"/>
      <c r="AD37" s="441"/>
      <c r="AE37" s="31"/>
    </row>
    <row r="38" spans="2:31" ht="18" customHeight="1">
      <c r="K38" s="17"/>
      <c r="L38" s="17"/>
      <c r="M38" s="17"/>
      <c r="N38" s="17"/>
      <c r="O38" s="17"/>
      <c r="P38" s="17"/>
      <c r="R38" s="30"/>
      <c r="S38" s="30"/>
      <c r="T38" s="30"/>
      <c r="U38" s="30"/>
      <c r="V38" s="30"/>
      <c r="W38" s="30"/>
      <c r="X38" s="30"/>
      <c r="Y38" s="30"/>
      <c r="Z38" s="30"/>
      <c r="AA38" s="30"/>
      <c r="AB38" s="30"/>
      <c r="AC38" s="30"/>
      <c r="AD38" s="31"/>
      <c r="AE38" s="31"/>
    </row>
    <row r="39" spans="2:31" ht="18" customHeight="1">
      <c r="B39" s="18"/>
      <c r="C39" s="18"/>
      <c r="D39" s="18"/>
      <c r="E39" s="18"/>
      <c r="F39" s="18"/>
      <c r="G39" s="18"/>
      <c r="H39" s="18"/>
      <c r="I39" s="18"/>
      <c r="J39" s="18"/>
      <c r="K39" s="18"/>
      <c r="L39" s="18"/>
    </row>
    <row r="40" spans="2:31" ht="18" customHeight="1">
      <c r="B40" s="18"/>
      <c r="C40" s="18"/>
      <c r="D40" s="18"/>
      <c r="E40" s="442" t="s">
        <v>57</v>
      </c>
      <c r="F40" s="442"/>
      <c r="G40" s="442"/>
      <c r="H40" s="442"/>
      <c r="I40" s="442"/>
      <c r="J40" s="18"/>
      <c r="K40" s="240" t="str">
        <f>"西都市長　"&amp;入力シート!C1&amp;"　様"</f>
        <v>西都市長　押川　修一郎　様</v>
      </c>
      <c r="L40" s="228"/>
      <c r="M40" s="228"/>
      <c r="N40" s="228"/>
      <c r="O40" s="228"/>
      <c r="P40" s="228"/>
      <c r="R40" s="229"/>
      <c r="S40" s="229"/>
      <c r="T40" s="229"/>
      <c r="U40" s="229"/>
      <c r="V40" s="229"/>
      <c r="W40" s="229"/>
      <c r="X40" s="229"/>
    </row>
    <row r="41" spans="2:31" ht="18" customHeight="1">
      <c r="K41" s="17"/>
      <c r="L41" s="17"/>
      <c r="M41" s="17"/>
      <c r="N41" s="17"/>
      <c r="O41" s="17"/>
      <c r="P41" s="17"/>
      <c r="Q41" s="17"/>
      <c r="R41" s="30"/>
      <c r="S41" s="30"/>
      <c r="T41" s="30"/>
      <c r="U41" s="30"/>
      <c r="V41" s="30"/>
      <c r="W41" s="30"/>
      <c r="X41" s="30"/>
      <c r="Y41" s="30"/>
      <c r="Z41" s="30"/>
      <c r="AA41" s="30"/>
      <c r="AB41" s="30"/>
      <c r="AC41" s="30"/>
      <c r="AD41" s="31"/>
      <c r="AE41" s="31"/>
    </row>
  </sheetData>
  <mergeCells count="58">
    <mergeCell ref="E40:I40"/>
    <mergeCell ref="K33:P33"/>
    <mergeCell ref="E35:I35"/>
    <mergeCell ref="K35:P35"/>
    <mergeCell ref="W10:X10"/>
    <mergeCell ref="T12:U12"/>
    <mergeCell ref="T10:U10"/>
    <mergeCell ref="Q12:R12"/>
    <mergeCell ref="Q10:R10"/>
    <mergeCell ref="W11:X11"/>
    <mergeCell ref="R35:AD35"/>
    <mergeCell ref="K37:P37"/>
    <mergeCell ref="R37:AD37"/>
    <mergeCell ref="R32:AD33"/>
    <mergeCell ref="D28:AE28"/>
    <mergeCell ref="U30:V30"/>
    <mergeCell ref="W30:X30"/>
    <mergeCell ref="Z30:AA30"/>
    <mergeCell ref="AC30:AD30"/>
    <mergeCell ref="J31:N31"/>
    <mergeCell ref="C22:J22"/>
    <mergeCell ref="K22:L22"/>
    <mergeCell ref="M22:N22"/>
    <mergeCell ref="P22:AE22"/>
    <mergeCell ref="M23:N23"/>
    <mergeCell ref="P23:AE23"/>
    <mergeCell ref="C19:F19"/>
    <mergeCell ref="G19:J20"/>
    <mergeCell ref="K19:L20"/>
    <mergeCell ref="M19:N19"/>
    <mergeCell ref="P19:AE19"/>
    <mergeCell ref="C20:F20"/>
    <mergeCell ref="M20:N20"/>
    <mergeCell ref="P20:AE20"/>
    <mergeCell ref="C16:J16"/>
    <mergeCell ref="K16:L16"/>
    <mergeCell ref="M16:N16"/>
    <mergeCell ref="P16:AE16"/>
    <mergeCell ref="M17:N17"/>
    <mergeCell ref="P17:AE17"/>
    <mergeCell ref="O13:P13"/>
    <mergeCell ref="Q13:R13"/>
    <mergeCell ref="T13:U13"/>
    <mergeCell ref="W13:X13"/>
    <mergeCell ref="W12:X12"/>
    <mergeCell ref="C11:J11"/>
    <mergeCell ref="K11:L11"/>
    <mergeCell ref="O11:P11"/>
    <mergeCell ref="Q11:R11"/>
    <mergeCell ref="T11:U11"/>
    <mergeCell ref="B1:AE1"/>
    <mergeCell ref="C5:J5"/>
    <mergeCell ref="K5:L5"/>
    <mergeCell ref="M5:AE5"/>
    <mergeCell ref="C8:J8"/>
    <mergeCell ref="K8:L8"/>
    <mergeCell ref="M8:AE8"/>
    <mergeCell ref="M4:AE4"/>
  </mergeCells>
  <phoneticPr fontId="3"/>
  <printOptions horizontalCentered="1"/>
  <pageMargins left="0.78740157480314965" right="0.78740157480314965" top="0.98425196850393704" bottom="0.98425196850393704" header="0.39370078740157483" footer="0.39370078740157483"/>
  <pageSetup paperSize="9"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7"/>
  </sheetPr>
  <dimension ref="A1:AG26"/>
  <sheetViews>
    <sheetView view="pageBreakPreview" topLeftCell="B1" zoomScale="85" zoomScaleNormal="100" zoomScaleSheetLayoutView="85" workbookViewId="0">
      <selection activeCell="H23" sqref="H23"/>
    </sheetView>
  </sheetViews>
  <sheetFormatPr defaultColWidth="9" defaultRowHeight="13.5"/>
  <cols>
    <col min="1" max="1" width="13" style="91" customWidth="1"/>
    <col min="2" max="2" width="13.625" style="91" customWidth="1"/>
    <col min="3" max="32" width="3.875" style="91" customWidth="1"/>
    <col min="33" max="16384" width="9" style="91"/>
  </cols>
  <sheetData>
    <row r="1" spans="1:33" s="181" customFormat="1" ht="25.5">
      <c r="A1" s="507" t="s">
        <v>281</v>
      </c>
      <c r="B1" s="507"/>
      <c r="C1" s="507"/>
      <c r="D1" s="507"/>
      <c r="E1" s="507"/>
      <c r="F1" s="507"/>
      <c r="G1" s="507"/>
      <c r="H1" s="507"/>
      <c r="I1" s="507"/>
      <c r="J1" s="507"/>
      <c r="K1" s="507"/>
      <c r="L1" s="507"/>
      <c r="M1" s="507"/>
      <c r="N1" s="507"/>
      <c r="O1" s="507"/>
      <c r="P1" s="507"/>
      <c r="Q1" s="507"/>
      <c r="R1" s="507"/>
      <c r="S1" s="507"/>
      <c r="T1" s="507"/>
      <c r="U1" s="507"/>
      <c r="V1" s="507"/>
      <c r="W1" s="507"/>
      <c r="X1" s="507"/>
      <c r="Y1" s="507"/>
      <c r="Z1" s="507"/>
      <c r="AA1" s="507"/>
      <c r="AB1" s="507"/>
      <c r="AC1" s="507"/>
      <c r="AD1" s="507"/>
      <c r="AE1" s="507"/>
      <c r="AF1" s="507"/>
    </row>
    <row r="2" spans="1:33" s="181" customFormat="1" ht="13.5" customHeight="1" thickBot="1">
      <c r="A2" s="182"/>
      <c r="B2" s="182"/>
      <c r="C2" s="182"/>
      <c r="D2" s="182"/>
      <c r="E2" s="182"/>
      <c r="F2" s="182"/>
      <c r="G2" s="182"/>
      <c r="H2" s="182"/>
      <c r="I2" s="182"/>
      <c r="J2" s="182"/>
      <c r="K2" s="182"/>
      <c r="L2" s="182"/>
      <c r="M2" s="182"/>
      <c r="N2" s="182"/>
      <c r="O2" s="182"/>
      <c r="P2" s="182"/>
      <c r="Q2" s="182"/>
      <c r="R2" s="182"/>
      <c r="S2" s="182"/>
      <c r="T2" s="182"/>
      <c r="U2" s="182"/>
      <c r="V2" s="182"/>
      <c r="W2" s="182"/>
      <c r="X2" s="182"/>
      <c r="Y2" s="182"/>
      <c r="Z2" s="182"/>
      <c r="AA2" s="182"/>
      <c r="AB2" s="182"/>
      <c r="AC2" s="182"/>
      <c r="AD2" s="182"/>
      <c r="AE2" s="182"/>
      <c r="AF2" s="182"/>
    </row>
    <row r="3" spans="1:33" ht="14.25">
      <c r="A3" s="508" t="s">
        <v>197</v>
      </c>
      <c r="B3" s="649" t="str">
        <f>IF('工程表 (変更)'!M4="","",'工程表 (変更)'!M4)&amp;IF('工程表 (変更)'!M5="","",'工程表 (変更)'!M5)</f>
        <v/>
      </c>
      <c r="C3" s="650"/>
      <c r="D3" s="650"/>
      <c r="E3" s="650"/>
      <c r="F3" s="650"/>
      <c r="G3" s="650"/>
      <c r="H3" s="650"/>
      <c r="I3" s="650"/>
      <c r="J3" s="650"/>
      <c r="K3" s="650"/>
      <c r="L3" s="650"/>
      <c r="M3" s="651"/>
      <c r="N3" s="519" t="s">
        <v>116</v>
      </c>
      <c r="O3" s="520"/>
      <c r="P3" s="520"/>
      <c r="Q3" s="520"/>
      <c r="R3" s="520"/>
      <c r="S3" s="521"/>
      <c r="T3" s="522" t="s">
        <v>226</v>
      </c>
      <c r="U3" s="523"/>
      <c r="V3" s="526"/>
      <c r="W3" s="347"/>
      <c r="X3" s="347"/>
      <c r="Y3" s="347"/>
      <c r="Z3" s="347"/>
      <c r="AA3" s="347"/>
      <c r="AB3" s="347"/>
      <c r="AC3" s="347"/>
      <c r="AD3" s="347"/>
      <c r="AE3" s="347"/>
      <c r="AF3" s="492"/>
    </row>
    <row r="4" spans="1:33" ht="13.5" customHeight="1">
      <c r="A4" s="509"/>
      <c r="B4" s="652"/>
      <c r="C4" s="653"/>
      <c r="D4" s="653"/>
      <c r="E4" s="653"/>
      <c r="F4" s="653"/>
      <c r="G4" s="653"/>
      <c r="H4" s="653"/>
      <c r="I4" s="653"/>
      <c r="J4" s="653"/>
      <c r="K4" s="653"/>
      <c r="L4" s="653"/>
      <c r="M4" s="654"/>
      <c r="N4" s="529" t="str">
        <f>IF('工程表 (変更)'!M8="","",'工程表 (変更)'!M8)</f>
        <v/>
      </c>
      <c r="O4" s="530"/>
      <c r="P4" s="530"/>
      <c r="Q4" s="530"/>
      <c r="R4" s="530"/>
      <c r="S4" s="531"/>
      <c r="T4" s="493"/>
      <c r="U4" s="524"/>
      <c r="V4" s="493"/>
      <c r="W4" s="428" t="s">
        <v>5</v>
      </c>
      <c r="X4" s="428" t="s">
        <v>341</v>
      </c>
      <c r="Y4" s="428"/>
      <c r="Z4" s="662" t="str">
        <f>IF('工程表 (変更)'!Q11="","",'工程表 (変更)'!Q11)</f>
        <v/>
      </c>
      <c r="AA4" s="428" t="s">
        <v>9</v>
      </c>
      <c r="AB4" s="660" t="str">
        <f>IF('工程表 (変更)'!T11="","",'工程表 (変更)'!T11)</f>
        <v/>
      </c>
      <c r="AC4" s="428" t="s">
        <v>10</v>
      </c>
      <c r="AD4" s="658" t="str">
        <f>IF('工程表 (変更)'!W11="","",'工程表 (変更)'!W11)</f>
        <v/>
      </c>
      <c r="AE4" s="428" t="s">
        <v>33</v>
      </c>
      <c r="AF4" s="490"/>
    </row>
    <row r="5" spans="1:33" ht="13.5" customHeight="1">
      <c r="A5" s="509"/>
      <c r="B5" s="652"/>
      <c r="C5" s="653"/>
      <c r="D5" s="653"/>
      <c r="E5" s="653"/>
      <c r="F5" s="653"/>
      <c r="G5" s="653"/>
      <c r="H5" s="653"/>
      <c r="I5" s="653"/>
      <c r="J5" s="653"/>
      <c r="K5" s="653"/>
      <c r="L5" s="653"/>
      <c r="M5" s="654"/>
      <c r="N5" s="513"/>
      <c r="O5" s="514"/>
      <c r="P5" s="514"/>
      <c r="Q5" s="514"/>
      <c r="R5" s="514"/>
      <c r="S5" s="515"/>
      <c r="T5" s="493"/>
      <c r="U5" s="524"/>
      <c r="V5" s="493"/>
      <c r="W5" s="428"/>
      <c r="X5" s="428"/>
      <c r="Y5" s="428"/>
      <c r="Z5" s="662"/>
      <c r="AA5" s="428"/>
      <c r="AB5" s="660"/>
      <c r="AC5" s="428"/>
      <c r="AD5" s="658"/>
      <c r="AE5" s="428"/>
      <c r="AF5" s="490"/>
    </row>
    <row r="6" spans="1:33" ht="13.5" customHeight="1">
      <c r="A6" s="509"/>
      <c r="B6" s="652"/>
      <c r="C6" s="653"/>
      <c r="D6" s="653"/>
      <c r="E6" s="653"/>
      <c r="F6" s="653"/>
      <c r="G6" s="653"/>
      <c r="H6" s="653"/>
      <c r="I6" s="653"/>
      <c r="J6" s="653"/>
      <c r="K6" s="653"/>
      <c r="L6" s="653"/>
      <c r="M6" s="654"/>
      <c r="N6" s="513"/>
      <c r="O6" s="514"/>
      <c r="P6" s="514"/>
      <c r="Q6" s="514"/>
      <c r="R6" s="514"/>
      <c r="S6" s="515"/>
      <c r="T6" s="493"/>
      <c r="U6" s="524"/>
      <c r="V6" s="493"/>
      <c r="Y6" s="40"/>
      <c r="Z6" s="355" t="str">
        <f>IF('工程表 (変更)'!Q12="","",'工程表 (変更)'!Q12)</f>
        <v/>
      </c>
      <c r="AB6" s="356" t="str">
        <f>IF('工程表 (変更)'!T12="","",'工程表 (変更)'!T12)</f>
        <v/>
      </c>
      <c r="AD6" s="357" t="str">
        <f>IF('工程表 (変更)'!W12="","",'工程表 (変更)'!W12)</f>
        <v/>
      </c>
      <c r="AF6" s="490"/>
    </row>
    <row r="7" spans="1:33" ht="13.5" customHeight="1">
      <c r="A7" s="509"/>
      <c r="B7" s="652"/>
      <c r="C7" s="653"/>
      <c r="D7" s="653"/>
      <c r="E7" s="653"/>
      <c r="F7" s="653"/>
      <c r="G7" s="653"/>
      <c r="H7" s="653"/>
      <c r="I7" s="653"/>
      <c r="J7" s="653"/>
      <c r="K7" s="653"/>
      <c r="L7" s="653"/>
      <c r="M7" s="654"/>
      <c r="N7" s="513"/>
      <c r="O7" s="514"/>
      <c r="P7" s="514"/>
      <c r="Q7" s="514"/>
      <c r="R7" s="514"/>
      <c r="S7" s="515"/>
      <c r="T7" s="493"/>
      <c r="U7" s="524"/>
      <c r="V7" s="493"/>
      <c r="W7" s="428" t="s">
        <v>20</v>
      </c>
      <c r="X7" s="428" t="s">
        <v>341</v>
      </c>
      <c r="Y7" s="428"/>
      <c r="Z7" s="662">
        <f>IF('工程表 (変更)'!Q13="","",'工程表 (変更)'!Q13)</f>
        <v>0</v>
      </c>
      <c r="AA7" s="428" t="s">
        <v>9</v>
      </c>
      <c r="AB7" s="660">
        <f>IF('工程表 (変更)'!T13="","",'工程表 (変更)'!T13)</f>
        <v>0</v>
      </c>
      <c r="AC7" s="428" t="s">
        <v>10</v>
      </c>
      <c r="AD7" s="658">
        <f>IF('工程表 (変更)'!W13="","",'工程表 (変更)'!W13)</f>
        <v>0</v>
      </c>
      <c r="AE7" s="428" t="s">
        <v>33</v>
      </c>
      <c r="AF7" s="490"/>
    </row>
    <row r="8" spans="1:33" ht="14.25" customHeight="1" thickBot="1">
      <c r="A8" s="509"/>
      <c r="B8" s="655"/>
      <c r="C8" s="656"/>
      <c r="D8" s="656"/>
      <c r="E8" s="656"/>
      <c r="F8" s="656"/>
      <c r="G8" s="656"/>
      <c r="H8" s="656"/>
      <c r="I8" s="656"/>
      <c r="J8" s="656"/>
      <c r="K8" s="656"/>
      <c r="L8" s="656"/>
      <c r="M8" s="657"/>
      <c r="N8" s="516"/>
      <c r="O8" s="517"/>
      <c r="P8" s="517"/>
      <c r="Q8" s="517"/>
      <c r="R8" s="517"/>
      <c r="S8" s="518"/>
      <c r="T8" s="494"/>
      <c r="U8" s="525"/>
      <c r="V8" s="494"/>
      <c r="W8" s="500"/>
      <c r="X8" s="500"/>
      <c r="Y8" s="500"/>
      <c r="Z8" s="663"/>
      <c r="AA8" s="500"/>
      <c r="AB8" s="661"/>
      <c r="AC8" s="500"/>
      <c r="AD8" s="659"/>
      <c r="AE8" s="500"/>
      <c r="AF8" s="491"/>
    </row>
    <row r="9" spans="1:33" ht="27" customHeight="1" thickBot="1">
      <c r="A9" s="532" t="s">
        <v>227</v>
      </c>
      <c r="B9" s="503"/>
      <c r="C9" s="502"/>
      <c r="D9" s="503"/>
      <c r="E9" s="183" t="s">
        <v>10</v>
      </c>
      <c r="F9" s="502"/>
      <c r="G9" s="503"/>
      <c r="H9" s="183" t="s">
        <v>10</v>
      </c>
      <c r="I9" s="502"/>
      <c r="J9" s="503"/>
      <c r="K9" s="183" t="s">
        <v>10</v>
      </c>
      <c r="L9" s="502"/>
      <c r="M9" s="503"/>
      <c r="N9" s="183" t="s">
        <v>10</v>
      </c>
      <c r="O9" s="502"/>
      <c r="P9" s="503"/>
      <c r="Q9" s="183" t="s">
        <v>10</v>
      </c>
      <c r="R9" s="502"/>
      <c r="S9" s="503"/>
      <c r="T9" s="183" t="s">
        <v>10</v>
      </c>
      <c r="U9" s="502"/>
      <c r="V9" s="503"/>
      <c r="W9" s="183" t="s">
        <v>10</v>
      </c>
      <c r="X9" s="502"/>
      <c r="Y9" s="503"/>
      <c r="Z9" s="183" t="s">
        <v>10</v>
      </c>
      <c r="AA9" s="502"/>
      <c r="AB9" s="503"/>
      <c r="AC9" s="183" t="s">
        <v>10</v>
      </c>
      <c r="AD9" s="502"/>
      <c r="AE9" s="503"/>
      <c r="AF9" s="193" t="s">
        <v>10</v>
      </c>
      <c r="AG9" s="19"/>
    </row>
    <row r="10" spans="1:33" ht="27" customHeight="1">
      <c r="A10" s="535"/>
      <c r="B10" s="536"/>
      <c r="C10" s="184"/>
      <c r="D10" s="187"/>
      <c r="E10" s="139"/>
      <c r="F10" s="184"/>
      <c r="G10" s="187"/>
      <c r="H10" s="139"/>
      <c r="I10" s="184"/>
      <c r="J10" s="187"/>
      <c r="K10" s="139"/>
      <c r="L10" s="184"/>
      <c r="M10" s="187"/>
      <c r="N10" s="139"/>
      <c r="O10" s="184"/>
      <c r="P10" s="187"/>
      <c r="Q10" s="139"/>
      <c r="R10" s="184"/>
      <c r="S10" s="187"/>
      <c r="T10" s="139"/>
      <c r="U10" s="184"/>
      <c r="V10" s="187"/>
      <c r="W10" s="139"/>
      <c r="X10" s="184"/>
      <c r="Y10" s="187"/>
      <c r="Z10" s="139"/>
      <c r="AA10" s="184"/>
      <c r="AB10" s="187"/>
      <c r="AC10" s="139"/>
      <c r="AD10" s="184"/>
      <c r="AE10" s="187"/>
      <c r="AF10" s="190"/>
    </row>
    <row r="11" spans="1:33" ht="27" customHeight="1">
      <c r="A11" s="527"/>
      <c r="B11" s="528"/>
      <c r="C11" s="140"/>
      <c r="D11" s="188"/>
      <c r="E11" s="143"/>
      <c r="F11" s="140"/>
      <c r="G11" s="188"/>
      <c r="H11" s="143"/>
      <c r="I11" s="140"/>
      <c r="J11" s="188"/>
      <c r="K11" s="143"/>
      <c r="L11" s="140"/>
      <c r="M11" s="188"/>
      <c r="N11" s="143"/>
      <c r="O11" s="140"/>
      <c r="P11" s="188"/>
      <c r="Q11" s="143"/>
      <c r="R11" s="140"/>
      <c r="S11" s="188"/>
      <c r="T11" s="143"/>
      <c r="U11" s="140"/>
      <c r="V11" s="188"/>
      <c r="W11" s="143"/>
      <c r="X11" s="140"/>
      <c r="Y11" s="188"/>
      <c r="Z11" s="143"/>
      <c r="AA11" s="140"/>
      <c r="AB11" s="188"/>
      <c r="AC11" s="143"/>
      <c r="AD11" s="140"/>
      <c r="AE11" s="188"/>
      <c r="AF11" s="191"/>
    </row>
    <row r="12" spans="1:33" ht="27" customHeight="1">
      <c r="A12" s="527"/>
      <c r="B12" s="528"/>
      <c r="C12" s="140"/>
      <c r="D12" s="188"/>
      <c r="E12" s="143"/>
      <c r="F12" s="140"/>
      <c r="G12" s="188"/>
      <c r="H12" s="143"/>
      <c r="I12" s="140"/>
      <c r="J12" s="188"/>
      <c r="K12" s="143"/>
      <c r="L12" s="140"/>
      <c r="M12" s="188"/>
      <c r="N12" s="143"/>
      <c r="O12" s="140"/>
      <c r="P12" s="188"/>
      <c r="Q12" s="143"/>
      <c r="R12" s="140"/>
      <c r="S12" s="188"/>
      <c r="T12" s="143"/>
      <c r="U12" s="140"/>
      <c r="V12" s="188"/>
      <c r="W12" s="143"/>
      <c r="X12" s="140"/>
      <c r="Y12" s="188"/>
      <c r="Z12" s="143"/>
      <c r="AA12" s="140"/>
      <c r="AB12" s="188"/>
      <c r="AC12" s="143"/>
      <c r="AD12" s="140"/>
      <c r="AE12" s="188"/>
      <c r="AF12" s="191"/>
    </row>
    <row r="13" spans="1:33" ht="27" customHeight="1">
      <c r="A13" s="527"/>
      <c r="B13" s="528"/>
      <c r="C13" s="140"/>
      <c r="D13" s="188"/>
      <c r="E13" s="143"/>
      <c r="F13" s="140"/>
      <c r="G13" s="188"/>
      <c r="H13" s="143"/>
      <c r="I13" s="140"/>
      <c r="J13" s="188"/>
      <c r="K13" s="143"/>
      <c r="L13" s="140"/>
      <c r="M13" s="188"/>
      <c r="N13" s="143"/>
      <c r="O13" s="140"/>
      <c r="P13" s="188"/>
      <c r="Q13" s="143"/>
      <c r="R13" s="140"/>
      <c r="S13" s="188"/>
      <c r="T13" s="143"/>
      <c r="U13" s="140"/>
      <c r="V13" s="188"/>
      <c r="W13" s="143"/>
      <c r="X13" s="140"/>
      <c r="Y13" s="188"/>
      <c r="Z13" s="143"/>
      <c r="AA13" s="140"/>
      <c r="AB13" s="188"/>
      <c r="AC13" s="143"/>
      <c r="AD13" s="140"/>
      <c r="AE13" s="188"/>
      <c r="AF13" s="191"/>
    </row>
    <row r="14" spans="1:33" ht="27" customHeight="1">
      <c r="A14" s="527"/>
      <c r="B14" s="528"/>
      <c r="C14" s="140"/>
      <c r="D14" s="188"/>
      <c r="E14" s="143"/>
      <c r="F14" s="140"/>
      <c r="G14" s="188"/>
      <c r="H14" s="143"/>
      <c r="I14" s="140"/>
      <c r="J14" s="188"/>
      <c r="K14" s="143"/>
      <c r="L14" s="140"/>
      <c r="M14" s="188"/>
      <c r="N14" s="143"/>
      <c r="O14" s="140"/>
      <c r="P14" s="188"/>
      <c r="Q14" s="143"/>
      <c r="R14" s="140"/>
      <c r="S14" s="188"/>
      <c r="T14" s="143"/>
      <c r="U14" s="140"/>
      <c r="V14" s="188"/>
      <c r="W14" s="143"/>
      <c r="X14" s="140"/>
      <c r="Y14" s="188"/>
      <c r="Z14" s="143"/>
      <c r="AA14" s="140"/>
      <c r="AB14" s="188"/>
      <c r="AC14" s="143"/>
      <c r="AD14" s="140"/>
      <c r="AE14" s="188"/>
      <c r="AF14" s="191"/>
    </row>
    <row r="15" spans="1:33" ht="27" customHeight="1">
      <c r="A15" s="527"/>
      <c r="B15" s="528"/>
      <c r="C15" s="140"/>
      <c r="D15" s="188"/>
      <c r="E15" s="143"/>
      <c r="F15" s="140"/>
      <c r="G15" s="188"/>
      <c r="H15" s="143"/>
      <c r="I15" s="140"/>
      <c r="J15" s="188"/>
      <c r="K15" s="143"/>
      <c r="L15" s="140"/>
      <c r="M15" s="188"/>
      <c r="N15" s="143"/>
      <c r="O15" s="140"/>
      <c r="P15" s="188"/>
      <c r="Q15" s="143"/>
      <c r="R15" s="140"/>
      <c r="S15" s="188"/>
      <c r="T15" s="143"/>
      <c r="U15" s="140"/>
      <c r="V15" s="188"/>
      <c r="W15" s="143"/>
      <c r="X15" s="140"/>
      <c r="Y15" s="188"/>
      <c r="Z15" s="143"/>
      <c r="AA15" s="140"/>
      <c r="AB15" s="188"/>
      <c r="AC15" s="143"/>
      <c r="AD15" s="140"/>
      <c r="AE15" s="188"/>
      <c r="AF15" s="191"/>
    </row>
    <row r="16" spans="1:33" ht="27" customHeight="1">
      <c r="A16" s="527"/>
      <c r="B16" s="528"/>
      <c r="C16" s="140"/>
      <c r="D16" s="188"/>
      <c r="E16" s="143"/>
      <c r="F16" s="140"/>
      <c r="G16" s="188"/>
      <c r="H16" s="143"/>
      <c r="I16" s="140"/>
      <c r="J16" s="188"/>
      <c r="K16" s="143"/>
      <c r="L16" s="140"/>
      <c r="M16" s="188"/>
      <c r="N16" s="143"/>
      <c r="O16" s="140"/>
      <c r="P16" s="188"/>
      <c r="Q16" s="143"/>
      <c r="R16" s="140"/>
      <c r="S16" s="188"/>
      <c r="T16" s="143"/>
      <c r="U16" s="140"/>
      <c r="V16" s="188"/>
      <c r="W16" s="143"/>
      <c r="X16" s="140"/>
      <c r="Y16" s="188"/>
      <c r="Z16" s="143"/>
      <c r="AA16" s="140"/>
      <c r="AB16" s="188"/>
      <c r="AC16" s="143"/>
      <c r="AD16" s="140"/>
      <c r="AE16" s="188"/>
      <c r="AF16" s="191"/>
    </row>
    <row r="17" spans="1:32" ht="27" customHeight="1">
      <c r="A17" s="527"/>
      <c r="B17" s="528"/>
      <c r="C17" s="140"/>
      <c r="D17" s="188"/>
      <c r="E17" s="143"/>
      <c r="F17" s="140"/>
      <c r="G17" s="188"/>
      <c r="H17" s="143"/>
      <c r="I17" s="140"/>
      <c r="J17" s="188"/>
      <c r="K17" s="143"/>
      <c r="L17" s="140"/>
      <c r="M17" s="188"/>
      <c r="N17" s="143"/>
      <c r="O17" s="140"/>
      <c r="P17" s="188"/>
      <c r="Q17" s="143"/>
      <c r="R17" s="140"/>
      <c r="S17" s="188"/>
      <c r="T17" s="143"/>
      <c r="U17" s="140"/>
      <c r="V17" s="188"/>
      <c r="W17" s="143"/>
      <c r="X17" s="140"/>
      <c r="Y17" s="188"/>
      <c r="Z17" s="143"/>
      <c r="AA17" s="140"/>
      <c r="AB17" s="188"/>
      <c r="AC17" s="143"/>
      <c r="AD17" s="140"/>
      <c r="AE17" s="188"/>
      <c r="AF17" s="191"/>
    </row>
    <row r="18" spans="1:32" ht="27" customHeight="1">
      <c r="A18" s="527"/>
      <c r="B18" s="528"/>
      <c r="C18" s="140"/>
      <c r="D18" s="188"/>
      <c r="E18" s="143"/>
      <c r="F18" s="140"/>
      <c r="G18" s="188"/>
      <c r="H18" s="143"/>
      <c r="I18" s="140"/>
      <c r="J18" s="188"/>
      <c r="K18" s="143"/>
      <c r="L18" s="140"/>
      <c r="M18" s="188"/>
      <c r="N18" s="143"/>
      <c r="O18" s="140"/>
      <c r="P18" s="188"/>
      <c r="Q18" s="143"/>
      <c r="R18" s="140"/>
      <c r="S18" s="188"/>
      <c r="T18" s="143"/>
      <c r="U18" s="140"/>
      <c r="V18" s="188"/>
      <c r="W18" s="143"/>
      <c r="X18" s="140"/>
      <c r="Y18" s="188"/>
      <c r="Z18" s="143"/>
      <c r="AA18" s="140"/>
      <c r="AB18" s="188"/>
      <c r="AC18" s="143"/>
      <c r="AD18" s="140"/>
      <c r="AE18" s="188"/>
      <c r="AF18" s="191"/>
    </row>
    <row r="19" spans="1:32" ht="27" customHeight="1">
      <c r="A19" s="527"/>
      <c r="B19" s="528"/>
      <c r="C19" s="140"/>
      <c r="D19" s="188"/>
      <c r="E19" s="143"/>
      <c r="F19" s="140"/>
      <c r="G19" s="188"/>
      <c r="H19" s="143"/>
      <c r="I19" s="140"/>
      <c r="J19" s="188"/>
      <c r="K19" s="143"/>
      <c r="L19" s="140"/>
      <c r="M19" s="188"/>
      <c r="N19" s="143"/>
      <c r="O19" s="140"/>
      <c r="P19" s="188"/>
      <c r="Q19" s="143"/>
      <c r="R19" s="140"/>
      <c r="S19" s="188"/>
      <c r="T19" s="143"/>
      <c r="U19" s="140"/>
      <c r="V19" s="188"/>
      <c r="W19" s="143"/>
      <c r="X19" s="140"/>
      <c r="Y19" s="188"/>
      <c r="Z19" s="143"/>
      <c r="AA19" s="140"/>
      <c r="AB19" s="188"/>
      <c r="AC19" s="143"/>
      <c r="AD19" s="140"/>
      <c r="AE19" s="188"/>
      <c r="AF19" s="191"/>
    </row>
    <row r="20" spans="1:32" ht="27" customHeight="1" thickBot="1">
      <c r="A20" s="533"/>
      <c r="B20" s="534"/>
      <c r="C20" s="185"/>
      <c r="D20" s="189"/>
      <c r="E20" s="186"/>
      <c r="F20" s="185"/>
      <c r="G20" s="189"/>
      <c r="H20" s="186"/>
      <c r="I20" s="185"/>
      <c r="J20" s="189"/>
      <c r="K20" s="186"/>
      <c r="L20" s="185"/>
      <c r="M20" s="189"/>
      <c r="N20" s="186"/>
      <c r="O20" s="185"/>
      <c r="P20" s="189"/>
      <c r="Q20" s="186"/>
      <c r="R20" s="185"/>
      <c r="S20" s="189"/>
      <c r="T20" s="186"/>
      <c r="U20" s="185"/>
      <c r="V20" s="189"/>
      <c r="W20" s="186"/>
      <c r="X20" s="185"/>
      <c r="Y20" s="189"/>
      <c r="Z20" s="186"/>
      <c r="AA20" s="185"/>
      <c r="AB20" s="189"/>
      <c r="AC20" s="186"/>
      <c r="AD20" s="185"/>
      <c r="AE20" s="189"/>
      <c r="AF20" s="192"/>
    </row>
    <row r="21" spans="1:32" ht="14.25">
      <c r="B21" s="176" t="s">
        <v>228</v>
      </c>
    </row>
    <row r="22" spans="1:32">
      <c r="V22" s="488" t="str">
        <f>IF(入力シート!C17="","",入力シート!C17)</f>
        <v/>
      </c>
      <c r="W22" s="488"/>
      <c r="X22" s="488"/>
      <c r="Y22" s="488"/>
      <c r="Z22" s="488"/>
      <c r="AA22" s="488"/>
      <c r="AB22" s="488"/>
      <c r="AC22" s="488"/>
      <c r="AD22" s="488"/>
      <c r="AE22" s="488"/>
    </row>
    <row r="23" spans="1:32" ht="18" customHeight="1">
      <c r="F23" s="418" t="s">
        <v>341</v>
      </c>
      <c r="G23" s="418"/>
      <c r="H23" s="308" t="str">
        <f>IF('工程表 (変更)'!W30="","",'工程表 (変更)'!W30)</f>
        <v/>
      </c>
      <c r="I23" s="41" t="s">
        <v>9</v>
      </c>
      <c r="J23" s="309" t="str">
        <f>IF('工程表 (変更)'!Z30="","",'工程表 (変更)'!Z30)</f>
        <v/>
      </c>
      <c r="K23" s="41" t="s">
        <v>10</v>
      </c>
      <c r="L23" s="310" t="str">
        <f>IF('工程表 (変更)'!AC30="","",'工程表 (変更)'!AC30)</f>
        <v/>
      </c>
      <c r="M23" s="41" t="s">
        <v>33</v>
      </c>
      <c r="N23" s="41"/>
      <c r="O23" s="41"/>
      <c r="R23" s="505" t="s">
        <v>229</v>
      </c>
      <c r="S23" s="505"/>
      <c r="T23" s="505"/>
      <c r="U23" s="505"/>
      <c r="V23" s="488"/>
      <c r="W23" s="488"/>
      <c r="X23" s="488"/>
      <c r="Y23" s="488"/>
      <c r="Z23" s="488"/>
      <c r="AA23" s="488"/>
      <c r="AB23" s="488"/>
      <c r="AC23" s="488"/>
      <c r="AD23" s="488"/>
      <c r="AE23" s="488"/>
    </row>
    <row r="24" spans="1:32" ht="18" customHeight="1">
      <c r="P24" s="428" t="s">
        <v>34</v>
      </c>
      <c r="Q24" s="428"/>
      <c r="R24" s="505" t="s">
        <v>4</v>
      </c>
      <c r="S24" s="505"/>
      <c r="T24" s="505"/>
      <c r="U24" s="505"/>
      <c r="V24" s="487" t="str">
        <f>IF(入力シート!C18="","",入力シート!C18)</f>
        <v/>
      </c>
      <c r="W24" s="487"/>
      <c r="X24" s="487"/>
      <c r="Y24" s="487"/>
      <c r="Z24" s="487"/>
      <c r="AA24" s="487"/>
      <c r="AB24" s="487"/>
      <c r="AC24" s="487"/>
      <c r="AD24" s="487"/>
      <c r="AE24" s="487"/>
    </row>
    <row r="25" spans="1:32" ht="18" customHeight="1">
      <c r="R25" s="505" t="s">
        <v>0</v>
      </c>
      <c r="S25" s="505"/>
      <c r="T25" s="505"/>
      <c r="U25" s="505"/>
      <c r="V25" s="487" t="str">
        <f>入力シート!C19&amp;"　　印"</f>
        <v>　　印</v>
      </c>
      <c r="W25" s="487"/>
      <c r="X25" s="487"/>
      <c r="Y25" s="487"/>
      <c r="Z25" s="487"/>
      <c r="AA25" s="487"/>
      <c r="AB25" s="487"/>
      <c r="AC25" s="487"/>
      <c r="AD25" s="487"/>
      <c r="AE25" s="487"/>
    </row>
    <row r="26" spans="1:32" ht="18" customHeight="1">
      <c r="A26" s="176" t="str">
        <f>IF(入力シート!C1="","         西都市長","         "&amp;"         西都市長　"&amp;入力シート!C1)</f>
        <v xml:space="preserve">                  西都市長　押川　修一郎</v>
      </c>
    </row>
  </sheetData>
  <mergeCells count="56">
    <mergeCell ref="Z4:Z5"/>
    <mergeCell ref="X4:Y5"/>
    <mergeCell ref="W4:W5"/>
    <mergeCell ref="AE4:AE5"/>
    <mergeCell ref="AD4:AD5"/>
    <mergeCell ref="AC4:AC5"/>
    <mergeCell ref="AB4:AB5"/>
    <mergeCell ref="AA4:AA5"/>
    <mergeCell ref="V25:AE25"/>
    <mergeCell ref="V24:AE24"/>
    <mergeCell ref="V22:AE23"/>
    <mergeCell ref="AD9:AE9"/>
    <mergeCell ref="X9:Y9"/>
    <mergeCell ref="AA9:AB9"/>
    <mergeCell ref="A16:B16"/>
    <mergeCell ref="A17:B17"/>
    <mergeCell ref="A18:B18"/>
    <mergeCell ref="A19:B19"/>
    <mergeCell ref="A20:B20"/>
    <mergeCell ref="R25:U25"/>
    <mergeCell ref="F23:G23"/>
    <mergeCell ref="R23:U23"/>
    <mergeCell ref="P24:Q24"/>
    <mergeCell ref="R24:U24"/>
    <mergeCell ref="A11:B11"/>
    <mergeCell ref="A12:B12"/>
    <mergeCell ref="A13:B13"/>
    <mergeCell ref="A14:B14"/>
    <mergeCell ref="A15:B15"/>
    <mergeCell ref="A10:B10"/>
    <mergeCell ref="A9:B9"/>
    <mergeCell ref="C9:D9"/>
    <mergeCell ref="F9:G9"/>
    <mergeCell ref="I9:J9"/>
    <mergeCell ref="L9:M9"/>
    <mergeCell ref="O9:P9"/>
    <mergeCell ref="N4:S8"/>
    <mergeCell ref="V6:V8"/>
    <mergeCell ref="R9:S9"/>
    <mergeCell ref="U9:V9"/>
    <mergeCell ref="A1:AF1"/>
    <mergeCell ref="A3:A8"/>
    <mergeCell ref="B3:M8"/>
    <mergeCell ref="N3:S3"/>
    <mergeCell ref="T3:U8"/>
    <mergeCell ref="V3:V5"/>
    <mergeCell ref="AF6:AF8"/>
    <mergeCell ref="AF3:AF5"/>
    <mergeCell ref="AE7:AE8"/>
    <mergeCell ref="AC7:AC8"/>
    <mergeCell ref="AA7:AA8"/>
    <mergeCell ref="W7:W8"/>
    <mergeCell ref="X7:Y8"/>
    <mergeCell ref="AD7:AD8"/>
    <mergeCell ref="AB7:AB8"/>
    <mergeCell ref="Z7:Z8"/>
  </mergeCells>
  <phoneticPr fontId="3"/>
  <pageMargins left="0.74803149606299213" right="0.74803149606299213" top="0.78740157480314965" bottom="0.78740157480314965" header="0.51181102362204722" footer="0.51181102362204722"/>
  <pageSetup paperSize="9" scale="92"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00B050"/>
  </sheetPr>
  <dimension ref="A1:AG27"/>
  <sheetViews>
    <sheetView topLeftCell="A8" zoomScaleNormal="100" zoomScaleSheetLayoutView="75" workbookViewId="0">
      <selection activeCell="T23" sqref="T23"/>
    </sheetView>
  </sheetViews>
  <sheetFormatPr defaultColWidth="2.625" defaultRowHeight="18" customHeight="1"/>
  <cols>
    <col min="1" max="16384" width="2.625" style="198"/>
  </cols>
  <sheetData>
    <row r="1" spans="1:33" ht="60" customHeight="1" thickBot="1">
      <c r="A1" s="694" t="s">
        <v>230</v>
      </c>
      <c r="B1" s="694"/>
      <c r="C1" s="694"/>
      <c r="D1" s="694"/>
      <c r="E1" s="694"/>
      <c r="F1" s="694"/>
      <c r="G1" s="694"/>
      <c r="H1" s="694"/>
      <c r="I1" s="694"/>
      <c r="J1" s="694"/>
      <c r="K1" s="694"/>
      <c r="L1" s="694"/>
      <c r="M1" s="694"/>
      <c r="N1" s="694"/>
      <c r="O1" s="694"/>
      <c r="P1" s="694"/>
      <c r="Q1" s="694"/>
      <c r="R1" s="694"/>
      <c r="S1" s="694"/>
      <c r="T1" s="694"/>
      <c r="U1" s="694"/>
      <c r="V1" s="694"/>
      <c r="W1" s="694"/>
      <c r="X1" s="694"/>
      <c r="Y1" s="694"/>
      <c r="Z1" s="694"/>
      <c r="AA1" s="694"/>
      <c r="AB1" s="694"/>
      <c r="AC1" s="694"/>
      <c r="AD1" s="694"/>
      <c r="AE1" s="694"/>
      <c r="AF1" s="694"/>
    </row>
    <row r="2" spans="1:33" ht="57.75" customHeight="1">
      <c r="A2" s="199"/>
      <c r="B2" s="704" t="s">
        <v>115</v>
      </c>
      <c r="C2" s="705"/>
      <c r="D2" s="705"/>
      <c r="E2" s="705"/>
      <c r="F2" s="705"/>
      <c r="G2" s="705"/>
      <c r="H2" s="705"/>
      <c r="I2" s="256"/>
      <c r="J2" s="703" t="str">
        <f>現場代理人等選任通知書!J4</f>
        <v>　</v>
      </c>
      <c r="K2" s="703"/>
      <c r="L2" s="703"/>
      <c r="M2" s="703"/>
      <c r="N2" s="703"/>
      <c r="O2" s="703"/>
      <c r="P2" s="703"/>
      <c r="Q2" s="703"/>
      <c r="R2" s="703"/>
      <c r="S2" s="703"/>
      <c r="T2" s="703"/>
      <c r="U2" s="703"/>
      <c r="V2" s="703"/>
      <c r="W2" s="703"/>
      <c r="X2" s="703"/>
      <c r="Y2" s="703"/>
      <c r="Z2" s="703"/>
      <c r="AA2" s="703"/>
      <c r="AB2" s="703"/>
      <c r="AC2" s="703"/>
      <c r="AD2" s="703"/>
      <c r="AE2" s="703"/>
      <c r="AF2" s="200"/>
    </row>
    <row r="3" spans="1:33" ht="57.75" customHeight="1">
      <c r="A3" s="201"/>
      <c r="B3" s="686" t="s">
        <v>116</v>
      </c>
      <c r="C3" s="687"/>
      <c r="D3" s="687"/>
      <c r="E3" s="687"/>
      <c r="F3" s="687"/>
      <c r="G3" s="687"/>
      <c r="H3" s="687"/>
      <c r="I3" s="257"/>
      <c r="J3" s="702" t="str">
        <f>現場代理人等選任通知書!J5</f>
        <v/>
      </c>
      <c r="K3" s="702"/>
      <c r="L3" s="702"/>
      <c r="M3" s="702"/>
      <c r="N3" s="702"/>
      <c r="O3" s="702"/>
      <c r="P3" s="702"/>
      <c r="Q3" s="702"/>
      <c r="R3" s="702"/>
      <c r="S3" s="702"/>
      <c r="T3" s="702"/>
      <c r="U3" s="702"/>
      <c r="V3" s="702"/>
      <c r="W3" s="702"/>
      <c r="X3" s="702"/>
      <c r="Y3" s="702"/>
      <c r="Z3" s="702"/>
      <c r="AA3" s="702"/>
      <c r="AB3" s="702"/>
      <c r="AC3" s="702"/>
      <c r="AD3" s="702"/>
      <c r="AE3" s="702"/>
      <c r="AF3" s="204"/>
    </row>
    <row r="4" spans="1:33" ht="24.75" customHeight="1">
      <c r="A4" s="695"/>
      <c r="B4" s="676" t="s">
        <v>117</v>
      </c>
      <c r="C4" s="677"/>
      <c r="D4" s="677"/>
      <c r="E4" s="677"/>
      <c r="F4" s="677"/>
      <c r="G4" s="677"/>
      <c r="H4" s="677"/>
      <c r="I4" s="258"/>
      <c r="J4" s="683" t="s">
        <v>5</v>
      </c>
      <c r="K4" s="683"/>
      <c r="N4" s="683" t="s">
        <v>341</v>
      </c>
      <c r="O4" s="683"/>
      <c r="P4" s="683"/>
      <c r="Q4" s="688" t="str">
        <f>IF(入力シート!C6="","",入力シート!C6)</f>
        <v/>
      </c>
      <c r="R4" s="688"/>
      <c r="S4" s="688"/>
      <c r="T4" s="683" t="s">
        <v>9</v>
      </c>
      <c r="U4" s="683"/>
      <c r="V4" s="701" t="str">
        <f>IF(入力シート!C6="","",入力シート!C6)</f>
        <v/>
      </c>
      <c r="W4" s="701"/>
      <c r="X4" s="701"/>
      <c r="Y4" s="683" t="s">
        <v>10</v>
      </c>
      <c r="Z4" s="683"/>
      <c r="AA4" s="689" t="str">
        <f>IF(入力シート!C6="","",入力シート!C6)</f>
        <v/>
      </c>
      <c r="AB4" s="689"/>
      <c r="AC4" s="689"/>
      <c r="AD4" s="683" t="s">
        <v>33</v>
      </c>
      <c r="AE4" s="683"/>
      <c r="AF4" s="698"/>
    </row>
    <row r="5" spans="1:33" ht="12" customHeight="1">
      <c r="A5" s="696"/>
      <c r="B5" s="678"/>
      <c r="C5" s="679"/>
      <c r="D5" s="679"/>
      <c r="E5" s="679"/>
      <c r="F5" s="679"/>
      <c r="G5" s="679"/>
      <c r="H5" s="679"/>
      <c r="I5" s="258"/>
      <c r="L5" s="666"/>
      <c r="M5" s="666"/>
      <c r="N5" s="666"/>
      <c r="O5" s="666"/>
      <c r="P5" s="666"/>
      <c r="Q5" s="666"/>
      <c r="R5" s="666"/>
      <c r="S5" s="666"/>
      <c r="T5" s="666"/>
      <c r="U5" s="666"/>
      <c r="V5" s="666"/>
      <c r="W5" s="666"/>
      <c r="X5" s="666"/>
      <c r="Y5" s="666"/>
      <c r="Z5" s="666"/>
      <c r="AA5" s="666"/>
      <c r="AB5" s="666"/>
      <c r="AC5" s="666"/>
      <c r="AD5" s="666"/>
      <c r="AE5" s="666"/>
      <c r="AF5" s="699"/>
    </row>
    <row r="6" spans="1:33" ht="24.75" customHeight="1">
      <c r="A6" s="697"/>
      <c r="B6" s="680"/>
      <c r="C6" s="681"/>
      <c r="D6" s="681"/>
      <c r="E6" s="681"/>
      <c r="F6" s="681"/>
      <c r="G6" s="681"/>
      <c r="H6" s="681"/>
      <c r="I6" s="258"/>
      <c r="J6" s="673" t="s">
        <v>6</v>
      </c>
      <c r="K6" s="673"/>
      <c r="N6" s="673" t="s">
        <v>341</v>
      </c>
      <c r="O6" s="673"/>
      <c r="P6" s="673"/>
      <c r="Q6" s="845" t="str">
        <f>IF(AND(入力シート!C41="",入力シート!C42=""),IF(入力シート!C7="","",入力シート!C7),IF(AND(入力シート!C41="",入力シート!C42&lt;&gt;""),入力シート!C42,IF(AND(入力シート!C41&lt;&gt;"",入力シート!C42=""),入力シート!C41,入力シート!C42)))</f>
        <v/>
      </c>
      <c r="R6" s="845"/>
      <c r="S6" s="845"/>
      <c r="T6" s="673" t="s">
        <v>9</v>
      </c>
      <c r="U6" s="673"/>
      <c r="V6" s="846" t="str">
        <f>IF(AND(入力シート!C41="",入力シート!C42=""),IF(入力シート!C7="","",入力シート!C7),IF(AND(入力シート!C41="",入力シート!C42&lt;&gt;""),入力シート!C42,IF(AND(入力シート!C41&lt;&gt;"",入力シート!C42=""),入力シート!C41,入力シート!C42)))</f>
        <v/>
      </c>
      <c r="W6" s="846"/>
      <c r="X6" s="846"/>
      <c r="Y6" s="673" t="s">
        <v>10</v>
      </c>
      <c r="Z6" s="673"/>
      <c r="AA6" s="847" t="str">
        <f>IF(AND(入力シート!C41="",入力シート!C42=""),IF(入力シート!C7="","",入力シート!C7),IF(AND(入力シート!C41="",入力シート!C42&lt;&gt;""),入力シート!C42,IF(AND(入力シート!C41&lt;&gt;"",入力シート!C42=""),入力シート!C41,入力シート!C42)))</f>
        <v/>
      </c>
      <c r="AB6" s="847"/>
      <c r="AC6" s="847"/>
      <c r="AD6" s="673" t="s">
        <v>33</v>
      </c>
      <c r="AE6" s="673"/>
      <c r="AF6" s="700"/>
    </row>
    <row r="7" spans="1:33" ht="57.75" customHeight="1">
      <c r="A7" s="201"/>
      <c r="B7" s="686" t="s">
        <v>118</v>
      </c>
      <c r="C7" s="687"/>
      <c r="D7" s="687"/>
      <c r="E7" s="687"/>
      <c r="F7" s="687"/>
      <c r="G7" s="687"/>
      <c r="H7" s="687"/>
      <c r="I7" s="203"/>
      <c r="J7" s="674" t="s">
        <v>211</v>
      </c>
      <c r="K7" s="674"/>
      <c r="L7" s="674"/>
      <c r="M7" s="259"/>
      <c r="N7" s="675">
        <f>IF(入力シート!C35="",入力シート!C8,SUM(入力シート!C8,入力シート!C35))</f>
        <v>0</v>
      </c>
      <c r="O7" s="675"/>
      <c r="P7" s="675"/>
      <c r="Q7" s="675"/>
      <c r="R7" s="675"/>
      <c r="S7" s="675"/>
      <c r="T7" s="675"/>
      <c r="U7" s="675"/>
      <c r="V7" s="675"/>
      <c r="W7" s="675"/>
      <c r="X7" s="675"/>
      <c r="Y7" s="675"/>
      <c r="Z7" s="675"/>
      <c r="AA7" s="691" t="s">
        <v>1</v>
      </c>
      <c r="AB7" s="691"/>
      <c r="AC7" s="691"/>
      <c r="AD7" s="685"/>
      <c r="AE7" s="685"/>
      <c r="AF7" s="204"/>
    </row>
    <row r="8" spans="1:33" ht="57.75" customHeight="1">
      <c r="A8" s="201"/>
      <c r="B8" s="686" t="s">
        <v>232</v>
      </c>
      <c r="C8" s="687"/>
      <c r="D8" s="687"/>
      <c r="E8" s="687"/>
      <c r="F8" s="687"/>
      <c r="G8" s="687"/>
      <c r="H8" s="687"/>
      <c r="I8" s="203"/>
      <c r="J8" s="202"/>
      <c r="K8" s="202"/>
      <c r="L8" s="690"/>
      <c r="M8" s="690"/>
      <c r="N8" s="682" t="s">
        <v>341</v>
      </c>
      <c r="O8" s="682"/>
      <c r="P8" s="682"/>
      <c r="Q8" s="684" t="str">
        <f>IF(入力シート!C51="","",入力シート!C51)</f>
        <v/>
      </c>
      <c r="R8" s="684"/>
      <c r="S8" s="684"/>
      <c r="T8" s="682" t="s">
        <v>9</v>
      </c>
      <c r="U8" s="682"/>
      <c r="V8" s="692" t="str">
        <f>IF(入力シート!C51="","",入力シート!C51)</f>
        <v/>
      </c>
      <c r="W8" s="692"/>
      <c r="X8" s="692"/>
      <c r="Y8" s="682" t="s">
        <v>10</v>
      </c>
      <c r="Z8" s="682"/>
      <c r="AA8" s="693" t="str">
        <f>IF(入力シート!C51="","",入力シート!C51)</f>
        <v/>
      </c>
      <c r="AB8" s="693"/>
      <c r="AC8" s="693"/>
      <c r="AD8" s="682" t="s">
        <v>33</v>
      </c>
      <c r="AE8" s="682"/>
      <c r="AF8" s="117"/>
      <c r="AG8" s="106"/>
    </row>
    <row r="9" spans="1:33" ht="20.25" customHeight="1">
      <c r="A9" s="207"/>
      <c r="B9" s="205"/>
      <c r="C9" s="205"/>
      <c r="D9" s="205"/>
      <c r="E9" s="205"/>
      <c r="F9" s="205"/>
      <c r="G9" s="205"/>
      <c r="H9" s="205"/>
      <c r="I9" s="196"/>
      <c r="L9" s="206"/>
      <c r="M9" s="206"/>
      <c r="N9" s="208"/>
      <c r="O9" s="208"/>
      <c r="P9" s="208"/>
      <c r="Q9" s="209"/>
      <c r="R9" s="209"/>
      <c r="S9" s="209"/>
      <c r="T9" s="208"/>
      <c r="U9" s="208"/>
      <c r="V9" s="209"/>
      <c r="W9" s="209"/>
      <c r="X9" s="209"/>
      <c r="Y9" s="208"/>
      <c r="Z9" s="208"/>
      <c r="AA9" s="209"/>
      <c r="AB9" s="209"/>
      <c r="AC9" s="209"/>
      <c r="AD9" s="208"/>
      <c r="AE9" s="208"/>
      <c r="AF9" s="197"/>
      <c r="AG9" s="106"/>
    </row>
    <row r="10" spans="1:33" ht="18" customHeight="1">
      <c r="A10" s="207"/>
      <c r="AF10" s="210"/>
    </row>
    <row r="11" spans="1:33" ht="18" customHeight="1">
      <c r="A11" s="207"/>
      <c r="B11" s="672" t="s">
        <v>235</v>
      </c>
      <c r="C11" s="672"/>
      <c r="D11" s="672"/>
      <c r="E11" s="672"/>
      <c r="F11" s="672"/>
      <c r="G11" s="672"/>
      <c r="H11" s="672"/>
      <c r="I11" s="672"/>
      <c r="J11" s="672"/>
      <c r="K11" s="672"/>
      <c r="L11" s="672"/>
      <c r="M11" s="672"/>
      <c r="N11" s="672"/>
      <c r="O11" s="672"/>
      <c r="P11" s="672"/>
      <c r="Q11" s="672"/>
      <c r="R11" s="672"/>
      <c r="S11" s="672"/>
      <c r="T11" s="672"/>
      <c r="U11" s="672"/>
      <c r="V11" s="672"/>
      <c r="W11" s="672"/>
      <c r="X11" s="672"/>
      <c r="Y11" s="672"/>
      <c r="Z11" s="672"/>
      <c r="AA11" s="672"/>
      <c r="AB11" s="672"/>
      <c r="AC11" s="672"/>
      <c r="AD11" s="672"/>
      <c r="AE11" s="672"/>
      <c r="AF11" s="210"/>
    </row>
    <row r="12" spans="1:33" ht="18" customHeight="1">
      <c r="A12" s="207"/>
      <c r="B12" s="672"/>
      <c r="C12" s="672"/>
      <c r="D12" s="672"/>
      <c r="E12" s="672"/>
      <c r="F12" s="672"/>
      <c r="G12" s="672"/>
      <c r="H12" s="672"/>
      <c r="I12" s="672"/>
      <c r="J12" s="672"/>
      <c r="K12" s="672"/>
      <c r="L12" s="672"/>
      <c r="M12" s="672"/>
      <c r="N12" s="672"/>
      <c r="O12" s="672"/>
      <c r="P12" s="672"/>
      <c r="Q12" s="672"/>
      <c r="R12" s="672"/>
      <c r="S12" s="672"/>
      <c r="T12" s="672"/>
      <c r="U12" s="672"/>
      <c r="V12" s="672"/>
      <c r="W12" s="672"/>
      <c r="X12" s="672"/>
      <c r="Y12" s="672"/>
      <c r="Z12" s="672"/>
      <c r="AA12" s="672"/>
      <c r="AB12" s="672"/>
      <c r="AC12" s="672"/>
      <c r="AD12" s="672"/>
      <c r="AE12" s="672"/>
      <c r="AF12" s="210"/>
    </row>
    <row r="13" spans="1:33" ht="18" customHeight="1">
      <c r="A13" s="207"/>
      <c r="B13" s="211"/>
      <c r="C13" s="211"/>
      <c r="D13" s="211"/>
      <c r="E13" s="211"/>
      <c r="F13" s="211"/>
      <c r="G13" s="211"/>
      <c r="H13" s="211"/>
      <c r="I13" s="211"/>
      <c r="J13" s="211"/>
      <c r="K13" s="211"/>
      <c r="L13" s="211"/>
      <c r="M13" s="211"/>
      <c r="N13" s="211"/>
      <c r="O13" s="211"/>
      <c r="P13" s="211"/>
      <c r="Q13" s="211"/>
      <c r="R13" s="211"/>
      <c r="S13" s="211"/>
      <c r="T13" s="211"/>
      <c r="U13" s="211"/>
      <c r="V13" s="211"/>
      <c r="W13" s="211"/>
      <c r="X13" s="211"/>
      <c r="Y13" s="211"/>
      <c r="Z13" s="211"/>
      <c r="AA13" s="211"/>
      <c r="AB13" s="211"/>
      <c r="AC13" s="211"/>
      <c r="AD13" s="211"/>
      <c r="AE13" s="211"/>
      <c r="AF13" s="210"/>
    </row>
    <row r="14" spans="1:33" ht="18" customHeight="1">
      <c r="A14" s="207"/>
      <c r="B14" s="211"/>
      <c r="C14" s="211"/>
      <c r="D14" s="211"/>
      <c r="E14" s="211"/>
      <c r="F14" s="211"/>
      <c r="G14" s="211"/>
      <c r="H14" s="211"/>
      <c r="I14" s="211"/>
      <c r="J14" s="211"/>
      <c r="K14" s="211"/>
      <c r="L14" s="211"/>
      <c r="M14" s="211"/>
      <c r="N14" s="211"/>
      <c r="O14" s="211"/>
      <c r="P14" s="211"/>
      <c r="Q14" s="211"/>
      <c r="R14" s="211"/>
      <c r="S14" s="211"/>
      <c r="T14" s="211"/>
      <c r="U14" s="211"/>
      <c r="V14" s="211"/>
      <c r="W14" s="211"/>
      <c r="X14" s="211"/>
      <c r="Y14" s="211"/>
      <c r="Z14" s="211"/>
      <c r="AA14" s="211"/>
      <c r="AB14" s="211"/>
      <c r="AC14" s="211"/>
      <c r="AD14" s="211"/>
      <c r="AE14" s="211"/>
      <c r="AF14" s="210"/>
    </row>
    <row r="15" spans="1:33" ht="18" customHeight="1">
      <c r="A15" s="207"/>
      <c r="D15" s="666" t="s">
        <v>341</v>
      </c>
      <c r="E15" s="666"/>
      <c r="F15" s="666"/>
      <c r="G15" s="667" t="str">
        <f>Q8</f>
        <v/>
      </c>
      <c r="H15" s="667"/>
      <c r="I15" s="667"/>
      <c r="J15" s="664" t="s">
        <v>9</v>
      </c>
      <c r="K15" s="664"/>
      <c r="L15" s="668" t="str">
        <f>V8</f>
        <v/>
      </c>
      <c r="M15" s="668"/>
      <c r="N15" s="668"/>
      <c r="O15" s="664" t="s">
        <v>10</v>
      </c>
      <c r="P15" s="664"/>
      <c r="Q15" s="669" t="str">
        <f>AA8</f>
        <v/>
      </c>
      <c r="R15" s="669"/>
      <c r="S15" s="669"/>
      <c r="T15" s="664" t="s">
        <v>33</v>
      </c>
      <c r="U15" s="664"/>
      <c r="AF15" s="210"/>
    </row>
    <row r="16" spans="1:33" ht="18" customHeight="1">
      <c r="A16" s="207"/>
      <c r="AF16" s="210"/>
    </row>
    <row r="17" spans="1:32" ht="18" customHeight="1">
      <c r="A17" s="207"/>
      <c r="AF17" s="210"/>
    </row>
    <row r="18" spans="1:32" ht="16.5" customHeight="1">
      <c r="A18" s="207"/>
      <c r="AF18" s="210"/>
    </row>
    <row r="19" spans="1:32" ht="18" customHeight="1">
      <c r="A19" s="207"/>
      <c r="G19" s="666" t="s">
        <v>34</v>
      </c>
      <c r="H19" s="666"/>
      <c r="I19" s="666"/>
      <c r="R19" s="665" t="str">
        <f>IF(入力シート!C17="","",入力シート!C17)</f>
        <v/>
      </c>
      <c r="S19" s="665"/>
      <c r="T19" s="665"/>
      <c r="U19" s="665"/>
      <c r="V19" s="665"/>
      <c r="W19" s="665"/>
      <c r="X19" s="665"/>
      <c r="Y19" s="665"/>
      <c r="Z19" s="665"/>
      <c r="AA19" s="665"/>
      <c r="AB19" s="665"/>
      <c r="AC19" s="665"/>
      <c r="AD19" s="665"/>
      <c r="AE19" s="665"/>
      <c r="AF19" s="210"/>
    </row>
    <row r="20" spans="1:32" ht="18" customHeight="1">
      <c r="A20" s="207"/>
      <c r="J20" s="670" t="s">
        <v>32</v>
      </c>
      <c r="K20" s="670"/>
      <c r="L20" s="670"/>
      <c r="M20" s="670"/>
      <c r="N20" s="670"/>
      <c r="O20" s="670"/>
      <c r="P20" s="670"/>
      <c r="R20" s="665"/>
      <c r="S20" s="665"/>
      <c r="T20" s="665"/>
      <c r="U20" s="665"/>
      <c r="V20" s="665"/>
      <c r="W20" s="665"/>
      <c r="X20" s="665"/>
      <c r="Y20" s="665"/>
      <c r="Z20" s="665"/>
      <c r="AA20" s="665"/>
      <c r="AB20" s="665"/>
      <c r="AC20" s="665"/>
      <c r="AD20" s="665"/>
      <c r="AE20" s="665"/>
      <c r="AF20" s="210"/>
    </row>
    <row r="21" spans="1:32" ht="18" customHeight="1">
      <c r="A21" s="207"/>
      <c r="J21" s="670" t="s">
        <v>4</v>
      </c>
      <c r="K21" s="670"/>
      <c r="L21" s="670"/>
      <c r="M21" s="670"/>
      <c r="N21" s="670"/>
      <c r="O21" s="670"/>
      <c r="P21" s="670"/>
      <c r="R21" s="671" t="str">
        <f>IF(入力シート!C18="","",入力シート!C18)</f>
        <v/>
      </c>
      <c r="S21" s="671"/>
      <c r="T21" s="671"/>
      <c r="U21" s="671"/>
      <c r="V21" s="671"/>
      <c r="W21" s="671"/>
      <c r="X21" s="671"/>
      <c r="Y21" s="671"/>
      <c r="Z21" s="671"/>
      <c r="AA21" s="671"/>
      <c r="AB21" s="671"/>
      <c r="AC21" s="671"/>
      <c r="AD21" s="671"/>
      <c r="AE21" s="671"/>
      <c r="AF21" s="210"/>
    </row>
    <row r="22" spans="1:32" ht="18" customHeight="1">
      <c r="A22" s="207"/>
      <c r="J22" s="670" t="s">
        <v>0</v>
      </c>
      <c r="K22" s="670"/>
      <c r="L22" s="670"/>
      <c r="M22" s="670"/>
      <c r="N22" s="670"/>
      <c r="O22" s="670"/>
      <c r="P22" s="670"/>
      <c r="R22" s="671" t="str">
        <f>IF(入力シート!C19="","",入力シート!C19&amp;"　 印")</f>
        <v/>
      </c>
      <c r="S22" s="671"/>
      <c r="T22" s="671"/>
      <c r="U22" s="671"/>
      <c r="V22" s="671"/>
      <c r="W22" s="671"/>
      <c r="X22" s="671"/>
      <c r="Y22" s="671"/>
      <c r="Z22" s="671"/>
      <c r="AA22" s="671"/>
      <c r="AB22" s="671"/>
      <c r="AC22" s="671"/>
      <c r="AD22" s="671"/>
      <c r="AE22" s="671"/>
      <c r="AF22" s="210"/>
    </row>
    <row r="23" spans="1:32" ht="18" customHeight="1">
      <c r="A23" s="207"/>
      <c r="J23" s="205"/>
      <c r="K23" s="205"/>
      <c r="L23" s="205"/>
      <c r="M23" s="205"/>
      <c r="N23" s="205"/>
      <c r="O23" s="205"/>
      <c r="P23" s="205"/>
      <c r="R23" s="212"/>
      <c r="S23" s="212"/>
      <c r="T23" s="212"/>
      <c r="U23" s="212"/>
      <c r="V23" s="212"/>
      <c r="W23" s="212"/>
      <c r="X23" s="212"/>
      <c r="Y23" s="212"/>
      <c r="Z23" s="212"/>
      <c r="AA23" s="212"/>
      <c r="AB23" s="212"/>
      <c r="AC23" s="206"/>
      <c r="AF23" s="210"/>
    </row>
    <row r="24" spans="1:32" ht="18" customHeight="1">
      <c r="A24" s="207"/>
      <c r="AF24" s="210"/>
    </row>
    <row r="25" spans="1:32" ht="42.75" customHeight="1">
      <c r="A25" s="207"/>
      <c r="J25" s="198" t="s">
        <v>57</v>
      </c>
      <c r="N25" s="198" t="str">
        <f>"西都市長　"&amp;入力シート!C1&amp;"　様"</f>
        <v>西都市長　押川　修一郎　様</v>
      </c>
      <c r="AF25" s="210"/>
    </row>
    <row r="26" spans="1:32" ht="19.5" customHeight="1">
      <c r="A26" s="207"/>
      <c r="AF26" s="210"/>
    </row>
    <row r="27" spans="1:32" ht="18" customHeight="1" thickBot="1">
      <c r="A27" s="213"/>
      <c r="B27" s="214"/>
      <c r="C27" s="214"/>
      <c r="D27" s="214"/>
      <c r="E27" s="214"/>
      <c r="F27" s="214"/>
      <c r="G27" s="214"/>
      <c r="H27" s="214"/>
      <c r="I27" s="214"/>
      <c r="J27" s="214"/>
      <c r="K27" s="214"/>
      <c r="L27" s="214"/>
      <c r="M27" s="214"/>
      <c r="N27" s="214"/>
      <c r="O27" s="214"/>
      <c r="P27" s="214"/>
      <c r="Q27" s="214"/>
      <c r="R27" s="214"/>
      <c r="S27" s="214"/>
      <c r="T27" s="214"/>
      <c r="U27" s="214"/>
      <c r="V27" s="214"/>
      <c r="W27" s="214"/>
      <c r="X27" s="214"/>
      <c r="Y27" s="214"/>
      <c r="Z27" s="214"/>
      <c r="AA27" s="214"/>
      <c r="AB27" s="214"/>
      <c r="AC27" s="214"/>
      <c r="AD27" s="214"/>
      <c r="AE27" s="214"/>
      <c r="AF27" s="215"/>
    </row>
  </sheetData>
  <mergeCells count="54">
    <mergeCell ref="A1:AF1"/>
    <mergeCell ref="AD4:AE4"/>
    <mergeCell ref="N4:P4"/>
    <mergeCell ref="T4:U4"/>
    <mergeCell ref="A4:A6"/>
    <mergeCell ref="L5:AE5"/>
    <mergeCell ref="AD6:AE6"/>
    <mergeCell ref="J6:K6"/>
    <mergeCell ref="Y4:Z4"/>
    <mergeCell ref="AF4:AF6"/>
    <mergeCell ref="V4:X4"/>
    <mergeCell ref="J3:AE3"/>
    <mergeCell ref="J2:AE2"/>
    <mergeCell ref="B2:H2"/>
    <mergeCell ref="B3:H3"/>
    <mergeCell ref="Q6:S6"/>
    <mergeCell ref="N6:P6"/>
    <mergeCell ref="AA4:AC4"/>
    <mergeCell ref="Y6:Z6"/>
    <mergeCell ref="L8:M8"/>
    <mergeCell ref="AA7:AC7"/>
    <mergeCell ref="V8:X8"/>
    <mergeCell ref="Y8:Z8"/>
    <mergeCell ref="AA8:AC8"/>
    <mergeCell ref="B11:AE12"/>
    <mergeCell ref="T6:U6"/>
    <mergeCell ref="AA6:AC6"/>
    <mergeCell ref="V6:X6"/>
    <mergeCell ref="J7:L7"/>
    <mergeCell ref="N7:Z7"/>
    <mergeCell ref="B4:H6"/>
    <mergeCell ref="AD8:AE8"/>
    <mergeCell ref="J4:K4"/>
    <mergeCell ref="N8:P8"/>
    <mergeCell ref="Q8:S8"/>
    <mergeCell ref="T8:U8"/>
    <mergeCell ref="AD7:AE7"/>
    <mergeCell ref="B8:H8"/>
    <mergeCell ref="B7:H7"/>
    <mergeCell ref="Q4:S4"/>
    <mergeCell ref="J21:P21"/>
    <mergeCell ref="J22:P22"/>
    <mergeCell ref="R21:AE21"/>
    <mergeCell ref="R22:AE22"/>
    <mergeCell ref="J20:P20"/>
    <mergeCell ref="T15:U15"/>
    <mergeCell ref="R19:AE20"/>
    <mergeCell ref="D15:F15"/>
    <mergeCell ref="G15:I15"/>
    <mergeCell ref="J15:K15"/>
    <mergeCell ref="L15:N15"/>
    <mergeCell ref="Q15:S15"/>
    <mergeCell ref="O15:P15"/>
    <mergeCell ref="G19:I19"/>
  </mergeCells>
  <phoneticPr fontId="3"/>
  <printOptions horizontalCentered="1"/>
  <pageMargins left="0.78740157480314965" right="0.78740157480314965" top="0.98425196850393704" bottom="0.98425196850393704" header="0.51181102362204722" footer="0.51181102362204722"/>
  <pageSetup paperSize="9"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00B050"/>
  </sheetPr>
  <dimension ref="A1:AG25"/>
  <sheetViews>
    <sheetView zoomScaleNormal="100" zoomScaleSheetLayoutView="75" workbookViewId="0">
      <selection activeCell="R23" sqref="R23"/>
    </sheetView>
  </sheetViews>
  <sheetFormatPr defaultColWidth="2.625" defaultRowHeight="18" customHeight="1"/>
  <cols>
    <col min="1" max="16384" width="2.625" style="105"/>
  </cols>
  <sheetData>
    <row r="1" spans="1:33" ht="60" customHeight="1" thickBot="1">
      <c r="A1" s="709" t="s">
        <v>231</v>
      </c>
      <c r="B1" s="709"/>
      <c r="C1" s="709"/>
      <c r="D1" s="709"/>
      <c r="E1" s="709"/>
      <c r="F1" s="709"/>
      <c r="G1" s="709"/>
      <c r="H1" s="709"/>
      <c r="I1" s="709"/>
      <c r="J1" s="709"/>
      <c r="K1" s="709"/>
      <c r="L1" s="709"/>
      <c r="M1" s="709"/>
      <c r="N1" s="709"/>
      <c r="O1" s="709"/>
      <c r="P1" s="709"/>
      <c r="Q1" s="709"/>
      <c r="R1" s="709"/>
      <c r="S1" s="709"/>
      <c r="T1" s="709"/>
      <c r="U1" s="709"/>
      <c r="V1" s="709"/>
      <c r="W1" s="709"/>
      <c r="X1" s="709"/>
      <c r="Y1" s="709"/>
      <c r="Z1" s="709"/>
      <c r="AA1" s="709"/>
      <c r="AB1" s="709"/>
      <c r="AC1" s="709"/>
      <c r="AD1" s="709"/>
      <c r="AE1" s="709"/>
      <c r="AF1" s="709"/>
    </row>
    <row r="2" spans="1:33" ht="57.75" customHeight="1">
      <c r="A2" s="107"/>
      <c r="B2" s="704" t="s">
        <v>115</v>
      </c>
      <c r="C2" s="705"/>
      <c r="D2" s="705"/>
      <c r="E2" s="705"/>
      <c r="F2" s="705"/>
      <c r="G2" s="705"/>
      <c r="H2" s="705"/>
      <c r="I2" s="256"/>
      <c r="J2" s="703" t="str">
        <f>現場代理人等選任通知書!J4</f>
        <v>　</v>
      </c>
      <c r="K2" s="703"/>
      <c r="L2" s="703"/>
      <c r="M2" s="703"/>
      <c r="N2" s="703"/>
      <c r="O2" s="703"/>
      <c r="P2" s="703"/>
      <c r="Q2" s="703"/>
      <c r="R2" s="703"/>
      <c r="S2" s="703"/>
      <c r="T2" s="703"/>
      <c r="U2" s="703"/>
      <c r="V2" s="703"/>
      <c r="W2" s="703"/>
      <c r="X2" s="703"/>
      <c r="Y2" s="703"/>
      <c r="Z2" s="703"/>
      <c r="AA2" s="703"/>
      <c r="AB2" s="703"/>
      <c r="AC2" s="703"/>
      <c r="AD2" s="703"/>
      <c r="AE2" s="703"/>
      <c r="AF2" s="108"/>
    </row>
    <row r="3" spans="1:33" ht="57.75" customHeight="1">
      <c r="A3" s="115"/>
      <c r="B3" s="686" t="s">
        <v>116</v>
      </c>
      <c r="C3" s="687"/>
      <c r="D3" s="687"/>
      <c r="E3" s="687"/>
      <c r="F3" s="687"/>
      <c r="G3" s="687"/>
      <c r="H3" s="687"/>
      <c r="I3" s="257"/>
      <c r="J3" s="702" t="str">
        <f>現場代理人等選任通知書!J5</f>
        <v/>
      </c>
      <c r="K3" s="702"/>
      <c r="L3" s="702"/>
      <c r="M3" s="702"/>
      <c r="N3" s="702"/>
      <c r="O3" s="702"/>
      <c r="P3" s="702"/>
      <c r="Q3" s="702"/>
      <c r="R3" s="702"/>
      <c r="S3" s="702"/>
      <c r="T3" s="702"/>
      <c r="U3" s="702"/>
      <c r="V3" s="702"/>
      <c r="W3" s="702"/>
      <c r="X3" s="702"/>
      <c r="Y3" s="702"/>
      <c r="Z3" s="702"/>
      <c r="AA3" s="702"/>
      <c r="AB3" s="702"/>
      <c r="AC3" s="702"/>
      <c r="AD3" s="702"/>
      <c r="AE3" s="702"/>
      <c r="AF3" s="116"/>
    </row>
    <row r="4" spans="1:33" ht="24.75" customHeight="1">
      <c r="A4" s="710"/>
      <c r="B4" s="676" t="s">
        <v>117</v>
      </c>
      <c r="C4" s="677"/>
      <c r="D4" s="677"/>
      <c r="E4" s="677"/>
      <c r="F4" s="677"/>
      <c r="G4" s="677"/>
      <c r="H4" s="677"/>
      <c r="I4" s="258"/>
      <c r="J4" s="683" t="s">
        <v>5</v>
      </c>
      <c r="K4" s="683"/>
      <c r="L4" s="198"/>
      <c r="M4" s="198"/>
      <c r="N4" s="683" t="s">
        <v>341</v>
      </c>
      <c r="O4" s="683"/>
      <c r="P4" s="683"/>
      <c r="Q4" s="688" t="str">
        <f>完成届!Q4</f>
        <v/>
      </c>
      <c r="R4" s="688"/>
      <c r="S4" s="688"/>
      <c r="T4" s="683" t="s">
        <v>9</v>
      </c>
      <c r="U4" s="683"/>
      <c r="V4" s="701" t="str">
        <f>完成届!V4</f>
        <v/>
      </c>
      <c r="W4" s="701"/>
      <c r="X4" s="701"/>
      <c r="Y4" s="683" t="s">
        <v>10</v>
      </c>
      <c r="Z4" s="683"/>
      <c r="AA4" s="689" t="str">
        <f>完成届!AA4</f>
        <v/>
      </c>
      <c r="AB4" s="689"/>
      <c r="AC4" s="689"/>
      <c r="AD4" s="683" t="s">
        <v>33</v>
      </c>
      <c r="AE4" s="683"/>
      <c r="AF4" s="713"/>
    </row>
    <row r="5" spans="1:33" ht="12" customHeight="1">
      <c r="A5" s="711"/>
      <c r="B5" s="678"/>
      <c r="C5" s="679"/>
      <c r="D5" s="679"/>
      <c r="E5" s="679"/>
      <c r="F5" s="679"/>
      <c r="G5" s="679"/>
      <c r="H5" s="679"/>
      <c r="I5" s="258"/>
      <c r="J5" s="198"/>
      <c r="K5" s="198"/>
      <c r="L5" s="666"/>
      <c r="M5" s="666"/>
      <c r="N5" s="666"/>
      <c r="O5" s="666"/>
      <c r="P5" s="666"/>
      <c r="Q5" s="666"/>
      <c r="R5" s="666"/>
      <c r="S5" s="666"/>
      <c r="T5" s="666"/>
      <c r="U5" s="666"/>
      <c r="V5" s="666"/>
      <c r="W5" s="666"/>
      <c r="X5" s="666"/>
      <c r="Y5" s="666"/>
      <c r="Z5" s="666"/>
      <c r="AA5" s="666"/>
      <c r="AB5" s="666"/>
      <c r="AC5" s="666"/>
      <c r="AD5" s="666"/>
      <c r="AE5" s="666"/>
      <c r="AF5" s="714"/>
    </row>
    <row r="6" spans="1:33" ht="24.75" customHeight="1">
      <c r="A6" s="712"/>
      <c r="B6" s="680"/>
      <c r="C6" s="681"/>
      <c r="D6" s="681"/>
      <c r="E6" s="681"/>
      <c r="F6" s="681"/>
      <c r="G6" s="681"/>
      <c r="H6" s="681"/>
      <c r="I6" s="258"/>
      <c r="J6" s="673" t="s">
        <v>6</v>
      </c>
      <c r="K6" s="673"/>
      <c r="L6" s="198"/>
      <c r="M6" s="198"/>
      <c r="N6" s="673" t="s">
        <v>341</v>
      </c>
      <c r="O6" s="673"/>
      <c r="P6" s="673"/>
      <c r="Q6" s="845" t="str">
        <f>IF(AND(入力シート!C41="",入力シート!C42=""),IF(入力シート!C7="","",入力シート!C7),IF(AND(入力シート!C41="",入力シート!C42&lt;&gt;""),入力シート!C42,IF(AND(入力シート!C41&lt;&gt;"",入力シート!C42=""),入力シート!C41,入力シート!C42)))</f>
        <v/>
      </c>
      <c r="R6" s="845"/>
      <c r="S6" s="845"/>
      <c r="T6" s="673" t="s">
        <v>9</v>
      </c>
      <c r="U6" s="673"/>
      <c r="V6" s="846" t="str">
        <f>IF(AND(入力シート!C41="",入力シート!C42=""),IF(入力シート!C7="","",入力シート!C7),IF(AND(入力シート!C41="",入力シート!C42&lt;&gt;""),入力シート!C42,IF(AND(入力シート!C41&lt;&gt;"",入力シート!C42=""),入力シート!C41,入力シート!C42)))</f>
        <v/>
      </c>
      <c r="W6" s="846"/>
      <c r="X6" s="846"/>
      <c r="Y6" s="673" t="s">
        <v>10</v>
      </c>
      <c r="Z6" s="673"/>
      <c r="AA6" s="847" t="str">
        <f>IF(AND(入力シート!C41="",入力シート!C42=""),IF(入力シート!C7="","",入力シート!C7),IF(AND(入力シート!C41="",入力シート!C42&lt;&gt;""),入力シート!C42,IF(AND(入力シート!C41&lt;&gt;"",入力シート!C42=""),入力シート!C41,入力シート!C42)))</f>
        <v/>
      </c>
      <c r="AB6" s="847"/>
      <c r="AC6" s="847"/>
      <c r="AD6" s="673" t="s">
        <v>33</v>
      </c>
      <c r="AE6" s="673"/>
      <c r="AF6" s="715"/>
    </row>
    <row r="7" spans="1:33" ht="57.75" customHeight="1">
      <c r="A7" s="115"/>
      <c r="B7" s="686" t="s">
        <v>118</v>
      </c>
      <c r="C7" s="687"/>
      <c r="D7" s="687"/>
      <c r="E7" s="687"/>
      <c r="F7" s="687"/>
      <c r="G7" s="687"/>
      <c r="H7" s="687"/>
      <c r="I7" s="203"/>
      <c r="J7" s="674" t="s">
        <v>211</v>
      </c>
      <c r="K7" s="674"/>
      <c r="L7" s="674"/>
      <c r="M7" s="259"/>
      <c r="N7" s="675">
        <f>完成届!N7</f>
        <v>0</v>
      </c>
      <c r="O7" s="675"/>
      <c r="P7" s="675"/>
      <c r="Q7" s="675"/>
      <c r="R7" s="675"/>
      <c r="S7" s="675"/>
      <c r="T7" s="675"/>
      <c r="U7" s="675"/>
      <c r="V7" s="675"/>
      <c r="W7" s="675"/>
      <c r="X7" s="675"/>
      <c r="Y7" s="675"/>
      <c r="Z7" s="675"/>
      <c r="AA7" s="691" t="s">
        <v>1</v>
      </c>
      <c r="AB7" s="691"/>
      <c r="AC7" s="691"/>
      <c r="AD7" s="685"/>
      <c r="AE7" s="685"/>
      <c r="AF7" s="116"/>
    </row>
    <row r="8" spans="1:33" ht="57.75" customHeight="1">
      <c r="A8" s="115"/>
      <c r="B8" s="686" t="s">
        <v>232</v>
      </c>
      <c r="C8" s="687"/>
      <c r="D8" s="687"/>
      <c r="E8" s="687"/>
      <c r="F8" s="687"/>
      <c r="G8" s="687"/>
      <c r="H8" s="687"/>
      <c r="I8" s="203"/>
      <c r="J8" s="202"/>
      <c r="K8" s="202"/>
      <c r="L8" s="690"/>
      <c r="M8" s="690"/>
      <c r="N8" s="682" t="s">
        <v>341</v>
      </c>
      <c r="O8" s="682"/>
      <c r="P8" s="682"/>
      <c r="Q8" s="684" t="str">
        <f>完成届!Q8</f>
        <v/>
      </c>
      <c r="R8" s="684"/>
      <c r="S8" s="684"/>
      <c r="T8" s="682" t="s">
        <v>9</v>
      </c>
      <c r="U8" s="682"/>
      <c r="V8" s="692" t="str">
        <f>完成届!V8</f>
        <v/>
      </c>
      <c r="W8" s="692"/>
      <c r="X8" s="692"/>
      <c r="Y8" s="682" t="s">
        <v>10</v>
      </c>
      <c r="Z8" s="682"/>
      <c r="AA8" s="693" t="str">
        <f>完成届!AA8</f>
        <v/>
      </c>
      <c r="AB8" s="693"/>
      <c r="AC8" s="693"/>
      <c r="AD8" s="682" t="s">
        <v>33</v>
      </c>
      <c r="AE8" s="682"/>
      <c r="AF8" s="117"/>
      <c r="AG8" s="106"/>
    </row>
    <row r="9" spans="1:33" ht="57.75" customHeight="1">
      <c r="A9" s="115"/>
      <c r="B9" s="686" t="s">
        <v>233</v>
      </c>
      <c r="C9" s="687"/>
      <c r="D9" s="687"/>
      <c r="E9" s="687"/>
      <c r="F9" s="687"/>
      <c r="G9" s="687"/>
      <c r="H9" s="687"/>
      <c r="I9" s="203"/>
      <c r="J9" s="202"/>
      <c r="K9" s="202"/>
      <c r="L9" s="690"/>
      <c r="M9" s="690"/>
      <c r="N9" s="682" t="s">
        <v>341</v>
      </c>
      <c r="O9" s="682"/>
      <c r="P9" s="682"/>
      <c r="Q9" s="684" t="str">
        <f>IF(入力シート!C52="","",入力シート!C52)</f>
        <v/>
      </c>
      <c r="R9" s="684"/>
      <c r="S9" s="684"/>
      <c r="T9" s="682" t="s">
        <v>9</v>
      </c>
      <c r="U9" s="682"/>
      <c r="V9" s="692" t="str">
        <f>IF(入力シート!C52="","",入力シート!C52)</f>
        <v/>
      </c>
      <c r="W9" s="692"/>
      <c r="X9" s="692"/>
      <c r="Y9" s="682" t="s">
        <v>10</v>
      </c>
      <c r="Z9" s="682"/>
      <c r="AA9" s="693" t="str">
        <f>IF(入力シート!C52="","",入力シート!C52)</f>
        <v/>
      </c>
      <c r="AB9" s="693"/>
      <c r="AC9" s="693"/>
      <c r="AD9" s="682" t="s">
        <v>33</v>
      </c>
      <c r="AE9" s="682"/>
      <c r="AF9" s="117"/>
      <c r="AG9" s="106"/>
    </row>
    <row r="10" spans="1:33" ht="20.25" customHeight="1">
      <c r="A10" s="109"/>
      <c r="B10" s="156"/>
      <c r="C10" s="156"/>
      <c r="D10" s="156"/>
      <c r="E10" s="156"/>
      <c r="F10" s="156"/>
      <c r="G10" s="156"/>
      <c r="H10" s="156"/>
      <c r="I10" s="196"/>
      <c r="L10" s="110"/>
      <c r="M10" s="110"/>
      <c r="N10" s="157"/>
      <c r="O10" s="157"/>
      <c r="P10" s="157"/>
      <c r="Q10" s="195"/>
      <c r="R10" s="195"/>
      <c r="S10" s="195"/>
      <c r="T10" s="157"/>
      <c r="U10" s="157"/>
      <c r="V10" s="195"/>
      <c r="W10" s="195"/>
      <c r="X10" s="195"/>
      <c r="Y10" s="157"/>
      <c r="Z10" s="157"/>
      <c r="AA10" s="195"/>
      <c r="AB10" s="195"/>
      <c r="AC10" s="195"/>
      <c r="AD10" s="157"/>
      <c r="AE10" s="157"/>
      <c r="AF10" s="197"/>
      <c r="AG10" s="106"/>
    </row>
    <row r="11" spans="1:33" ht="18" customHeight="1">
      <c r="A11" s="109"/>
      <c r="AF11" s="111"/>
    </row>
    <row r="12" spans="1:33" ht="18" customHeight="1">
      <c r="A12" s="109"/>
      <c r="B12" s="718" t="s">
        <v>234</v>
      </c>
      <c r="C12" s="718"/>
      <c r="D12" s="718"/>
      <c r="E12" s="718"/>
      <c r="F12" s="718"/>
      <c r="G12" s="718"/>
      <c r="H12" s="718"/>
      <c r="I12" s="718"/>
      <c r="J12" s="718"/>
      <c r="K12" s="718"/>
      <c r="L12" s="718"/>
      <c r="M12" s="718"/>
      <c r="N12" s="718"/>
      <c r="O12" s="718"/>
      <c r="P12" s="718"/>
      <c r="Q12" s="718"/>
      <c r="R12" s="718"/>
      <c r="S12" s="718"/>
      <c r="T12" s="718"/>
      <c r="U12" s="718"/>
      <c r="V12" s="718"/>
      <c r="W12" s="718"/>
      <c r="X12" s="718"/>
      <c r="Y12" s="718"/>
      <c r="Z12" s="718"/>
      <c r="AA12" s="718"/>
      <c r="AB12" s="718"/>
      <c r="AC12" s="718"/>
      <c r="AD12" s="718"/>
      <c r="AE12" s="718"/>
      <c r="AF12" s="111"/>
    </row>
    <row r="13" spans="1:33" ht="18" customHeight="1">
      <c r="A13" s="109"/>
      <c r="B13" s="718"/>
      <c r="C13" s="718"/>
      <c r="D13" s="718"/>
      <c r="E13" s="718"/>
      <c r="F13" s="718"/>
      <c r="G13" s="718"/>
      <c r="H13" s="718"/>
      <c r="I13" s="718"/>
      <c r="J13" s="718"/>
      <c r="K13" s="718"/>
      <c r="L13" s="718"/>
      <c r="M13" s="718"/>
      <c r="N13" s="718"/>
      <c r="O13" s="718"/>
      <c r="P13" s="718"/>
      <c r="Q13" s="718"/>
      <c r="R13" s="718"/>
      <c r="S13" s="718"/>
      <c r="T13" s="718"/>
      <c r="U13" s="718"/>
      <c r="V13" s="718"/>
      <c r="W13" s="718"/>
      <c r="X13" s="718"/>
      <c r="Y13" s="718"/>
      <c r="Z13" s="718"/>
      <c r="AA13" s="718"/>
      <c r="AB13" s="718"/>
      <c r="AC13" s="718"/>
      <c r="AD13" s="718"/>
      <c r="AE13" s="718"/>
      <c r="AF13" s="111"/>
    </row>
    <row r="14" spans="1:33" ht="18" customHeight="1">
      <c r="A14" s="109"/>
      <c r="B14" s="194"/>
      <c r="C14" s="194"/>
      <c r="D14" s="194"/>
      <c r="E14" s="194"/>
      <c r="F14" s="194"/>
      <c r="G14" s="194"/>
      <c r="H14" s="194"/>
      <c r="I14" s="194"/>
      <c r="J14" s="194"/>
      <c r="K14" s="194"/>
      <c r="L14" s="194"/>
      <c r="M14" s="194"/>
      <c r="N14" s="194"/>
      <c r="O14" s="194"/>
      <c r="P14" s="194"/>
      <c r="Q14" s="194"/>
      <c r="R14" s="194"/>
      <c r="S14" s="194"/>
      <c r="T14" s="194"/>
      <c r="U14" s="194"/>
      <c r="V14" s="194"/>
      <c r="W14" s="194"/>
      <c r="X14" s="194"/>
      <c r="Y14" s="194"/>
      <c r="Z14" s="194"/>
      <c r="AA14" s="194"/>
      <c r="AB14" s="194"/>
      <c r="AC14" s="194"/>
      <c r="AD14" s="194"/>
      <c r="AE14" s="194"/>
      <c r="AF14" s="111"/>
    </row>
    <row r="15" spans="1:33" ht="18" customHeight="1">
      <c r="A15" s="109"/>
      <c r="B15" s="194"/>
      <c r="C15" s="194"/>
      <c r="D15" s="194"/>
      <c r="E15" s="194"/>
      <c r="F15" s="194"/>
      <c r="G15" s="194"/>
      <c r="H15" s="194"/>
      <c r="I15" s="194"/>
      <c r="J15" s="194"/>
      <c r="K15" s="194"/>
      <c r="L15" s="194"/>
      <c r="M15" s="194"/>
      <c r="N15" s="194"/>
      <c r="O15" s="194"/>
      <c r="P15" s="194"/>
      <c r="Q15" s="194"/>
      <c r="R15" s="194"/>
      <c r="S15" s="194"/>
      <c r="T15" s="194"/>
      <c r="U15" s="194"/>
      <c r="V15" s="194"/>
      <c r="W15" s="194"/>
      <c r="X15" s="194"/>
      <c r="Y15" s="194"/>
      <c r="Z15" s="194"/>
      <c r="AA15" s="194"/>
      <c r="AB15" s="194"/>
      <c r="AC15" s="194"/>
      <c r="AD15" s="194"/>
      <c r="AE15" s="194"/>
      <c r="AF15" s="111"/>
    </row>
    <row r="16" spans="1:33" ht="18" customHeight="1">
      <c r="A16" s="109"/>
      <c r="D16" s="716" t="s">
        <v>341</v>
      </c>
      <c r="E16" s="716"/>
      <c r="F16" s="716"/>
      <c r="G16" s="719" t="str">
        <f>IF(入力シート!C53="","",入力シート!C53)</f>
        <v/>
      </c>
      <c r="H16" s="719"/>
      <c r="I16" s="719"/>
      <c r="J16" s="706" t="s">
        <v>9</v>
      </c>
      <c r="K16" s="706"/>
      <c r="L16" s="707" t="str">
        <f>IF(入力シート!C53="","",入力シート!C53)</f>
        <v/>
      </c>
      <c r="M16" s="707"/>
      <c r="N16" s="707"/>
      <c r="O16" s="706" t="s">
        <v>10</v>
      </c>
      <c r="P16" s="706"/>
      <c r="Q16" s="708" t="str">
        <f>IF(入力シート!C53="","",入力シート!C53)</f>
        <v/>
      </c>
      <c r="R16" s="708"/>
      <c r="S16" s="708"/>
      <c r="T16" s="706" t="s">
        <v>33</v>
      </c>
      <c r="U16" s="706"/>
      <c r="AF16" s="111"/>
    </row>
    <row r="17" spans="1:32" ht="18" customHeight="1">
      <c r="A17" s="109"/>
      <c r="AF17" s="111"/>
    </row>
    <row r="18" spans="1:32" ht="16.5" customHeight="1">
      <c r="A18" s="109"/>
      <c r="AF18" s="111"/>
    </row>
    <row r="19" spans="1:32" ht="18" customHeight="1">
      <c r="A19" s="109"/>
      <c r="G19" s="716" t="s">
        <v>34</v>
      </c>
      <c r="H19" s="716"/>
      <c r="I19" s="716"/>
      <c r="AF19" s="111"/>
    </row>
    <row r="20" spans="1:32" ht="18" customHeight="1">
      <c r="A20" s="109"/>
      <c r="J20" s="717" t="s">
        <v>32</v>
      </c>
      <c r="K20" s="717"/>
      <c r="L20" s="717"/>
      <c r="M20" s="717"/>
      <c r="N20" s="717"/>
      <c r="O20" s="717"/>
      <c r="P20" s="717"/>
      <c r="R20" s="720" t="str">
        <f>IF(入力シート!C17="","",入力シート!C17)</f>
        <v/>
      </c>
      <c r="S20" s="720"/>
      <c r="T20" s="720"/>
      <c r="U20" s="720"/>
      <c r="V20" s="720"/>
      <c r="W20" s="720"/>
      <c r="X20" s="720"/>
      <c r="Y20" s="720"/>
      <c r="Z20" s="720"/>
      <c r="AA20" s="720"/>
      <c r="AB20" s="720"/>
      <c r="AC20" s="720"/>
      <c r="AD20" s="720"/>
      <c r="AE20" s="720"/>
      <c r="AF20" s="111"/>
    </row>
    <row r="21" spans="1:32" ht="18" customHeight="1">
      <c r="A21" s="109"/>
      <c r="J21" s="717" t="s">
        <v>4</v>
      </c>
      <c r="K21" s="717"/>
      <c r="L21" s="717"/>
      <c r="M21" s="717"/>
      <c r="N21" s="717"/>
      <c r="O21" s="717"/>
      <c r="P21" s="717"/>
      <c r="R21" s="720" t="str">
        <f>IF(入力シート!C18="","",入力シート!C18)</f>
        <v/>
      </c>
      <c r="S21" s="720"/>
      <c r="T21" s="720"/>
      <c r="U21" s="720"/>
      <c r="V21" s="720"/>
      <c r="W21" s="720"/>
      <c r="X21" s="720"/>
      <c r="Y21" s="720"/>
      <c r="Z21" s="720"/>
      <c r="AA21" s="720"/>
      <c r="AB21" s="720"/>
      <c r="AC21" s="720"/>
      <c r="AD21" s="720"/>
      <c r="AE21" s="720"/>
      <c r="AF21" s="111"/>
    </row>
    <row r="22" spans="1:32" ht="18" customHeight="1">
      <c r="A22" s="109"/>
      <c r="J22" s="717" t="s">
        <v>0</v>
      </c>
      <c r="K22" s="717"/>
      <c r="L22" s="717"/>
      <c r="M22" s="717"/>
      <c r="N22" s="717"/>
      <c r="O22" s="717"/>
      <c r="P22" s="717"/>
      <c r="R22" s="720" t="str">
        <f>IF(入力シート!C19="","",入力シート!C19&amp;"　　印")</f>
        <v/>
      </c>
      <c r="S22" s="720"/>
      <c r="T22" s="720"/>
      <c r="U22" s="720"/>
      <c r="V22" s="720"/>
      <c r="W22" s="720"/>
      <c r="X22" s="720"/>
      <c r="Y22" s="720"/>
      <c r="Z22" s="720"/>
      <c r="AA22" s="720"/>
      <c r="AB22" s="720"/>
      <c r="AC22" s="720"/>
      <c r="AD22" s="720"/>
      <c r="AE22" s="720"/>
      <c r="AF22" s="111"/>
    </row>
    <row r="23" spans="1:32" ht="18" customHeight="1">
      <c r="A23" s="109"/>
      <c r="AC23" s="716"/>
      <c r="AD23" s="716"/>
      <c r="AF23" s="111"/>
    </row>
    <row r="24" spans="1:32" ht="42.75" customHeight="1">
      <c r="A24" s="109"/>
      <c r="J24" s="105" t="s">
        <v>57</v>
      </c>
      <c r="N24" s="105" t="str">
        <f>"西都市長　"&amp;入力シート!C1&amp;"　様"</f>
        <v>西都市長　押川　修一郎　様</v>
      </c>
      <c r="AF24" s="111"/>
    </row>
    <row r="25" spans="1:32" ht="18" customHeight="1" thickBot="1">
      <c r="A25" s="112"/>
      <c r="B25" s="113"/>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4"/>
    </row>
  </sheetData>
  <mergeCells count="64">
    <mergeCell ref="J22:P22"/>
    <mergeCell ref="R20:AE20"/>
    <mergeCell ref="R21:AE21"/>
    <mergeCell ref="AC23:AD23"/>
    <mergeCell ref="R22:AE22"/>
    <mergeCell ref="T16:U16"/>
    <mergeCell ref="V9:X9"/>
    <mergeCell ref="G19:I19"/>
    <mergeCell ref="J21:P21"/>
    <mergeCell ref="J20:P20"/>
    <mergeCell ref="O16:P16"/>
    <mergeCell ref="N9:P9"/>
    <mergeCell ref="Q9:S9"/>
    <mergeCell ref="T9:U9"/>
    <mergeCell ref="B12:AE13"/>
    <mergeCell ref="L9:M9"/>
    <mergeCell ref="Y9:Z9"/>
    <mergeCell ref="AA9:AC9"/>
    <mergeCell ref="AD9:AE9"/>
    <mergeCell ref="D16:F16"/>
    <mergeCell ref="G16:I16"/>
    <mergeCell ref="J16:K16"/>
    <mergeCell ref="L16:N16"/>
    <mergeCell ref="Q16:S16"/>
    <mergeCell ref="A1:AF1"/>
    <mergeCell ref="AD4:AE4"/>
    <mergeCell ref="T4:U4"/>
    <mergeCell ref="V4:X4"/>
    <mergeCell ref="N4:P4"/>
    <mergeCell ref="Q4:S4"/>
    <mergeCell ref="A4:A6"/>
    <mergeCell ref="L5:AE5"/>
    <mergeCell ref="AD6:AE6"/>
    <mergeCell ref="T6:U6"/>
    <mergeCell ref="Y6:Z6"/>
    <mergeCell ref="N6:P6"/>
    <mergeCell ref="AF4:AF6"/>
    <mergeCell ref="AD7:AE7"/>
    <mergeCell ref="L8:M8"/>
    <mergeCell ref="AA7:AC7"/>
    <mergeCell ref="V6:X6"/>
    <mergeCell ref="AA6:AC6"/>
    <mergeCell ref="AD8:AE8"/>
    <mergeCell ref="V8:X8"/>
    <mergeCell ref="Q6:S6"/>
    <mergeCell ref="Y8:Z8"/>
    <mergeCell ref="AA8:AC8"/>
    <mergeCell ref="N8:P8"/>
    <mergeCell ref="Q8:S8"/>
    <mergeCell ref="T8:U8"/>
    <mergeCell ref="J2:AE2"/>
    <mergeCell ref="B3:H3"/>
    <mergeCell ref="J3:AE3"/>
    <mergeCell ref="B4:H6"/>
    <mergeCell ref="J4:K4"/>
    <mergeCell ref="J6:K6"/>
    <mergeCell ref="Y4:Z4"/>
    <mergeCell ref="AA4:AC4"/>
    <mergeCell ref="B2:H2"/>
    <mergeCell ref="B7:H7"/>
    <mergeCell ref="J7:L7"/>
    <mergeCell ref="N7:Z7"/>
    <mergeCell ref="B8:H8"/>
    <mergeCell ref="B9:H9"/>
  </mergeCells>
  <phoneticPr fontId="3"/>
  <printOptions horizontalCentered="1"/>
  <pageMargins left="0.78740157480314965" right="0.78740157480314965" top="0.98425196850393704" bottom="0.98425196850393704" header="0.51181102362204722" footer="0.51181102362204722"/>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sheetPr>
  <dimension ref="A1:BK77"/>
  <sheetViews>
    <sheetView tabSelected="1" view="pageBreakPreview" zoomScale="85" zoomScaleNormal="100" zoomScaleSheetLayoutView="85" workbookViewId="0">
      <selection activeCell="O36" sqref="O36:P36"/>
    </sheetView>
  </sheetViews>
  <sheetFormatPr defaultColWidth="2.625" defaultRowHeight="18" customHeight="1"/>
  <cols>
    <col min="1" max="2" width="2.625" style="1"/>
    <col min="3" max="16384" width="2.625" style="3"/>
  </cols>
  <sheetData>
    <row r="1" spans="1:60" ht="18" customHeight="1">
      <c r="A1" s="2" t="s">
        <v>163</v>
      </c>
    </row>
    <row r="2" spans="1:60" ht="32.1" customHeight="1">
      <c r="D2" s="12"/>
      <c r="E2" s="12"/>
      <c r="F2" s="12"/>
      <c r="G2" s="12"/>
      <c r="H2" s="397" t="s">
        <v>114</v>
      </c>
      <c r="I2" s="397"/>
      <c r="J2" s="397"/>
      <c r="K2" s="397"/>
      <c r="L2" s="397"/>
      <c r="M2" s="397"/>
      <c r="N2" s="397"/>
      <c r="O2" s="397"/>
      <c r="P2" s="397"/>
      <c r="Q2" s="397"/>
      <c r="R2" s="397"/>
      <c r="S2" s="397"/>
      <c r="T2" s="397"/>
      <c r="U2" s="397"/>
      <c r="V2" s="397"/>
      <c r="W2" s="397"/>
      <c r="X2" s="397"/>
      <c r="Y2" s="397"/>
      <c r="Z2" s="397"/>
      <c r="AA2" s="12"/>
      <c r="AB2" s="12"/>
      <c r="AC2" s="12"/>
      <c r="AF2" s="150"/>
      <c r="AG2" s="150"/>
    </row>
    <row r="3" spans="1:60" ht="18" customHeight="1">
      <c r="K3" s="5"/>
      <c r="L3" s="270" t="str">
        <f>IF(入力シート!C3="","",入力シート!C3)</f>
        <v/>
      </c>
      <c r="M3" s="270"/>
      <c r="N3" s="270"/>
      <c r="O3" s="270"/>
      <c r="P3" s="270"/>
      <c r="Q3" s="270"/>
      <c r="R3" s="270"/>
      <c r="S3" s="270"/>
      <c r="T3" s="270"/>
      <c r="U3" s="270"/>
      <c r="V3" s="270"/>
      <c r="W3" s="270"/>
      <c r="X3" s="270"/>
      <c r="Y3" s="270"/>
      <c r="Z3" s="270"/>
      <c r="AA3" s="270"/>
      <c r="AB3" s="270"/>
      <c r="AC3" s="270"/>
      <c r="AD3" s="270"/>
    </row>
    <row r="4" spans="1:60" ht="18" customHeight="1">
      <c r="A4" s="6" t="s">
        <v>136</v>
      </c>
      <c r="B4" s="6"/>
      <c r="C4" s="384" t="s">
        <v>115</v>
      </c>
      <c r="D4" s="384"/>
      <c r="E4" s="384"/>
      <c r="F4" s="384"/>
      <c r="G4" s="384"/>
      <c r="H4" s="384"/>
      <c r="I4" s="384"/>
      <c r="J4" s="7"/>
      <c r="K4" s="8"/>
      <c r="L4" s="269" t="str">
        <f>IF(入力シート!C4="","",入力シート!C4)</f>
        <v/>
      </c>
      <c r="M4" s="269"/>
      <c r="N4" s="269"/>
      <c r="O4" s="269"/>
      <c r="P4" s="269"/>
      <c r="Q4" s="269"/>
      <c r="R4" s="269"/>
      <c r="S4" s="269"/>
      <c r="T4" s="269"/>
      <c r="U4" s="269"/>
      <c r="V4" s="269"/>
      <c r="W4" s="269"/>
      <c r="X4" s="269"/>
      <c r="Y4" s="269"/>
      <c r="Z4" s="269"/>
      <c r="AA4" s="269"/>
      <c r="AB4" s="269"/>
      <c r="AC4" s="269"/>
      <c r="AD4" s="269"/>
    </row>
    <row r="5" spans="1:60" ht="11.25" customHeight="1">
      <c r="A5" s="6"/>
      <c r="B5" s="6"/>
      <c r="C5" s="7"/>
      <c r="D5" s="7"/>
      <c r="E5" s="7"/>
      <c r="F5" s="7"/>
      <c r="G5" s="7"/>
      <c r="H5" s="7"/>
      <c r="I5" s="7"/>
      <c r="J5" s="7"/>
      <c r="K5" s="8"/>
      <c r="L5" s="180"/>
      <c r="M5" s="180"/>
      <c r="N5" s="180"/>
      <c r="O5" s="180"/>
      <c r="P5" s="180"/>
      <c r="Q5" s="180"/>
      <c r="R5" s="180"/>
      <c r="S5" s="180"/>
      <c r="T5" s="180"/>
      <c r="U5" s="180"/>
      <c r="V5" s="180"/>
      <c r="W5" s="180"/>
      <c r="X5" s="180"/>
      <c r="Y5" s="180"/>
      <c r="Z5" s="180"/>
      <c r="AA5" s="180"/>
      <c r="AB5" s="180"/>
      <c r="AC5" s="180"/>
      <c r="AD5" s="180"/>
    </row>
    <row r="6" spans="1:60" ht="18" customHeight="1">
      <c r="A6" s="6" t="s">
        <v>59</v>
      </c>
      <c r="B6" s="6"/>
      <c r="C6" s="384" t="s">
        <v>116</v>
      </c>
      <c r="D6" s="384"/>
      <c r="E6" s="384"/>
      <c r="F6" s="384"/>
      <c r="G6" s="384"/>
      <c r="H6" s="384"/>
      <c r="I6" s="384"/>
      <c r="J6" s="7"/>
      <c r="K6" s="8"/>
      <c r="L6" s="393" t="str">
        <f>IF(入力シート!C5="","",入力シート!C5)</f>
        <v/>
      </c>
      <c r="M6" s="393"/>
      <c r="N6" s="393"/>
      <c r="O6" s="393"/>
      <c r="P6" s="393"/>
      <c r="Q6" s="393"/>
      <c r="R6" s="393"/>
      <c r="S6" s="393"/>
      <c r="T6" s="393"/>
      <c r="U6" s="393"/>
      <c r="V6" s="393"/>
      <c r="W6" s="393"/>
      <c r="X6" s="393"/>
      <c r="Y6" s="393"/>
      <c r="Z6" s="393"/>
      <c r="AA6" s="393"/>
      <c r="AB6" s="393"/>
      <c r="AC6" s="393"/>
      <c r="AD6" s="393"/>
    </row>
    <row r="7" spans="1:60" ht="11.25" customHeight="1">
      <c r="A7" s="6"/>
      <c r="B7" s="6"/>
      <c r="C7" s="7"/>
      <c r="D7" s="7"/>
      <c r="E7" s="7"/>
      <c r="F7" s="7"/>
      <c r="G7" s="7"/>
      <c r="H7" s="7"/>
      <c r="I7" s="7"/>
      <c r="J7" s="7"/>
      <c r="K7" s="8"/>
      <c r="L7" s="14"/>
      <c r="M7" s="14"/>
      <c r="N7" s="14"/>
      <c r="O7" s="14"/>
      <c r="P7" s="14"/>
      <c r="Q7" s="14"/>
      <c r="R7" s="14"/>
      <c r="S7" s="14"/>
      <c r="T7" s="14"/>
      <c r="U7" s="14"/>
      <c r="V7" s="14"/>
      <c r="W7" s="14"/>
      <c r="X7" s="14"/>
      <c r="Y7" s="14"/>
      <c r="Z7" s="14"/>
      <c r="AA7" s="14"/>
      <c r="AB7" s="14"/>
      <c r="AC7" s="14"/>
      <c r="AD7" s="14"/>
    </row>
    <row r="8" spans="1:60" ht="18" customHeight="1">
      <c r="A8" s="6" t="s">
        <v>60</v>
      </c>
      <c r="B8" s="6"/>
      <c r="C8" s="391" t="s">
        <v>117</v>
      </c>
      <c r="D8" s="391"/>
      <c r="E8" s="391"/>
      <c r="F8" s="391"/>
      <c r="G8" s="391"/>
      <c r="H8" s="391"/>
      <c r="I8" s="391"/>
      <c r="J8" s="9"/>
      <c r="L8" s="377" t="s">
        <v>335</v>
      </c>
      <c r="M8" s="377"/>
      <c r="N8" s="398" t="str">
        <f>IF(入力シート!C6="","",入力シート!C6)</f>
        <v/>
      </c>
      <c r="O8" s="398"/>
      <c r="P8" s="1" t="s">
        <v>9</v>
      </c>
      <c r="Q8" s="394" t="str">
        <f>IF(入力シート!C6="","",入力シート!C6)</f>
        <v/>
      </c>
      <c r="R8" s="394"/>
      <c r="S8" s="3" t="s">
        <v>10</v>
      </c>
      <c r="T8" s="395" t="str">
        <f>IF(入力シート!C6="","",入力シート!C6)</f>
        <v/>
      </c>
      <c r="U8" s="395"/>
      <c r="V8" s="1" t="s">
        <v>33</v>
      </c>
      <c r="W8" s="1"/>
      <c r="X8" s="2" t="s">
        <v>73</v>
      </c>
      <c r="AI8" s="3" t="s">
        <v>294</v>
      </c>
    </row>
    <row r="9" spans="1:60" ht="18" customHeight="1">
      <c r="L9" s="377" t="s">
        <v>335</v>
      </c>
      <c r="M9" s="377"/>
      <c r="N9" s="398" t="str">
        <f>IF(入力シート!C7="","",入力シート!C7)</f>
        <v/>
      </c>
      <c r="O9" s="398"/>
      <c r="P9" s="1" t="s">
        <v>9</v>
      </c>
      <c r="Q9" s="394" t="str">
        <f>IF(入力シート!C7="","",入力シート!C7)</f>
        <v/>
      </c>
      <c r="R9" s="394"/>
      <c r="S9" s="3" t="s">
        <v>10</v>
      </c>
      <c r="T9" s="395" t="str">
        <f>IF(入力シート!C7="","",入力シート!C7)</f>
        <v/>
      </c>
      <c r="U9" s="395"/>
      <c r="V9" s="1" t="s">
        <v>33</v>
      </c>
      <c r="W9" s="1"/>
      <c r="X9" s="2" t="s">
        <v>74</v>
      </c>
    </row>
    <row r="10" spans="1:60" ht="11.25" customHeight="1"/>
    <row r="11" spans="1:60" ht="18" customHeight="1">
      <c r="A11" s="6" t="s">
        <v>75</v>
      </c>
      <c r="B11" s="6"/>
      <c r="C11" s="391" t="s">
        <v>118</v>
      </c>
      <c r="D11" s="391"/>
      <c r="E11" s="391"/>
      <c r="F11" s="391"/>
      <c r="G11" s="391"/>
      <c r="H11" s="391"/>
      <c r="I11" s="391"/>
      <c r="J11" s="9"/>
      <c r="N11" s="161"/>
      <c r="O11" s="161"/>
      <c r="P11" s="161"/>
      <c r="Q11" s="161"/>
      <c r="R11" s="161"/>
      <c r="S11" s="161"/>
      <c r="T11" s="161"/>
      <c r="U11" s="161"/>
      <c r="V11" s="161"/>
      <c r="W11" s="162"/>
    </row>
    <row r="12" spans="1:60" ht="18" customHeight="1">
      <c r="A12" s="6"/>
      <c r="B12" s="6"/>
      <c r="C12" s="9"/>
      <c r="D12" s="9"/>
      <c r="E12" s="9"/>
      <c r="F12" s="9"/>
      <c r="G12" s="9"/>
      <c r="H12" s="9"/>
      <c r="I12" s="9"/>
      <c r="J12" s="163"/>
      <c r="K12" s="165" t="s">
        <v>28</v>
      </c>
      <c r="L12" s="163"/>
      <c r="M12" s="164" t="s">
        <v>30</v>
      </c>
      <c r="N12" s="166"/>
      <c r="O12" s="164" t="s">
        <v>31</v>
      </c>
      <c r="P12" s="168"/>
      <c r="Q12" s="167" t="s">
        <v>290</v>
      </c>
      <c r="R12" s="168"/>
      <c r="S12" s="167" t="s">
        <v>29</v>
      </c>
      <c r="T12" s="168"/>
      <c r="U12" s="164" t="s">
        <v>30</v>
      </c>
      <c r="V12" s="166"/>
      <c r="W12" s="164" t="s">
        <v>31</v>
      </c>
      <c r="X12" s="168"/>
      <c r="Y12" s="167" t="s">
        <v>290</v>
      </c>
      <c r="Z12" s="166"/>
      <c r="AA12" s="164" t="s">
        <v>1</v>
      </c>
    </row>
    <row r="13" spans="1:60" ht="36" customHeight="1">
      <c r="H13" s="380"/>
      <c r="I13" s="381"/>
      <c r="J13" s="375" t="str">
        <f>IF(入力シート!$C$8="","",IF(入力シート!$C$8&lt;=9999999,"",IF(入力シート!$C$8&lt;100000000,"\",ROUNDDOWN(入力シート!$C$8/100000000,0)-ROUNDDOWN(入力シート!$C$8/1000000000,0)*10)))</f>
        <v/>
      </c>
      <c r="K13" s="375"/>
      <c r="L13" s="375" t="str">
        <f>IF(入力シート!$C$8="","",IF(入力シート!$C$8&lt;=999999,"",IF(入力シート!$C$8&lt;10000000,"\",ROUNDDOWN(入力シート!$C$8/10000000,0)-ROUNDDOWN(入力シート!$C$8/100000000,0)*10)))</f>
        <v/>
      </c>
      <c r="M13" s="375"/>
      <c r="N13" s="375" t="str">
        <f>IF(入力シート!$C$8="","",IF(入力シート!$C$8&lt;=99999,"",IF(入力シート!$C$8&lt;1000000,"\",ROUNDDOWN(入力シート!$C$8/1000000,0)-ROUNDDOWN(入力シート!$C$8/10000000,0)*10)))</f>
        <v/>
      </c>
      <c r="O13" s="375"/>
      <c r="P13" s="375" t="str">
        <f>IF(入力シート!$C$8="","",IF(入力シート!$C$8&lt;100000,"\",ROUNDDOWN(入力シート!$C$8/100000,0)-ROUNDDOWN(入力シート!$C$8/1000000,0)*10))</f>
        <v/>
      </c>
      <c r="Q13" s="375"/>
      <c r="R13" s="375" t="str">
        <f>IF(入力シート!$C$8="","",IF(入力シート!$C$8&lt;10000,"",ROUNDDOWN(入力シート!$C$8/10000,0)-ROUNDDOWN(入力シート!$C$8/100000,0)*10))</f>
        <v/>
      </c>
      <c r="S13" s="375"/>
      <c r="T13" s="375" t="str">
        <f>IF(入力シート!$C$8="","",IF(入力シート!$C$8&lt;1000,"",ROUNDDOWN(入力シート!$C$8/1000,0)-ROUNDDOWN(入力シート!$C$8/10000,0)*10))</f>
        <v/>
      </c>
      <c r="U13" s="375"/>
      <c r="V13" s="375" t="str">
        <f>IF(入力シート!$C$8="","",IF(入力シート!$C$8&lt;100,"",ROUNDDOWN(入力シート!$C$8/100,0)-ROUNDDOWN(入力シート!$C$8/1000,0)*10))</f>
        <v/>
      </c>
      <c r="W13" s="375"/>
      <c r="X13" s="375" t="str">
        <f>IF(入力シート!$C$8="","",IF(入力シート!$C$8&lt;10,"",ROUNDDOWN(入力シート!$C$8/10,0)-ROUNDDOWN(入力シート!$C$8/100,0)*10))</f>
        <v/>
      </c>
      <c r="Y13" s="375"/>
      <c r="Z13" s="375" t="str">
        <f>IF(入力シート!$C$8="","",IF(入力シート!$C$8=0,"",入力シート!$C$8-ROUNDDOWN(入力シート!$C$8/10,0)*10))</f>
        <v/>
      </c>
      <c r="AA13" s="375"/>
    </row>
    <row r="14" spans="1:60" ht="18" customHeight="1">
      <c r="E14" s="13"/>
      <c r="G14" s="16"/>
      <c r="H14" s="169" t="s">
        <v>137</v>
      </c>
      <c r="I14" s="170"/>
      <c r="J14" s="169"/>
      <c r="K14" s="169"/>
      <c r="L14" s="169"/>
      <c r="M14" s="169"/>
      <c r="N14" s="169"/>
      <c r="O14" s="169"/>
      <c r="P14" s="169"/>
      <c r="Q14" s="169"/>
      <c r="R14" s="169"/>
      <c r="S14" s="169"/>
      <c r="T14" s="169"/>
      <c r="U14" s="169"/>
      <c r="V14" s="170"/>
      <c r="W14" s="383">
        <f>IF(入力シート!C9="×","",ROUNDDOWN(入力シート!C8*10/110,0))</f>
        <v>0</v>
      </c>
      <c r="X14" s="383"/>
      <c r="Y14" s="383"/>
      <c r="Z14" s="383"/>
      <c r="AA14" s="383"/>
      <c r="AB14" s="383"/>
      <c r="AC14" s="171" t="s">
        <v>1</v>
      </c>
      <c r="AD14" s="13"/>
      <c r="AI14" s="254" t="s">
        <v>328</v>
      </c>
      <c r="AJ14" s="254"/>
    </row>
    <row r="15" spans="1:60" ht="11.25" customHeight="1"/>
    <row r="16" spans="1:60" ht="18" customHeight="1">
      <c r="A16" s="6" t="s">
        <v>138</v>
      </c>
      <c r="B16" s="6"/>
      <c r="C16" s="391" t="s">
        <v>139</v>
      </c>
      <c r="D16" s="391"/>
      <c r="E16" s="391"/>
      <c r="F16" s="391"/>
      <c r="G16" s="391"/>
      <c r="H16" s="391"/>
      <c r="I16" s="391"/>
      <c r="J16" s="9"/>
      <c r="L16" s="1"/>
      <c r="M16" s="377" t="s">
        <v>63</v>
      </c>
      <c r="N16" s="377"/>
      <c r="O16" s="1"/>
      <c r="P16" s="1" t="s">
        <v>140</v>
      </c>
      <c r="Q16" s="1"/>
      <c r="R16" s="377" t="s">
        <v>62</v>
      </c>
      <c r="S16" s="377"/>
      <c r="T16" s="1" t="s">
        <v>141</v>
      </c>
      <c r="U16" s="1" t="s">
        <v>23</v>
      </c>
      <c r="V16" s="378" t="str">
        <f>IF(入力シート!C10="","",入力シート!C10)</f>
        <v/>
      </c>
      <c r="W16" s="378"/>
      <c r="X16" s="378"/>
      <c r="Y16" s="378"/>
      <c r="Z16" s="378"/>
      <c r="AA16" s="378"/>
      <c r="AB16" s="378"/>
      <c r="AC16" s="1" t="s">
        <v>1</v>
      </c>
      <c r="AI16" s="374" t="s">
        <v>334</v>
      </c>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row>
    <row r="17" spans="1:63" ht="11.25" customHeight="1">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row>
    <row r="18" spans="1:63" ht="18" customHeight="1">
      <c r="A18" s="3" t="s">
        <v>142</v>
      </c>
      <c r="B18" s="19"/>
      <c r="C18" s="19" t="s">
        <v>120</v>
      </c>
      <c r="D18" s="19"/>
      <c r="E18" s="19"/>
      <c r="F18" s="19"/>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row>
    <row r="19" spans="1:63" ht="18" customHeight="1">
      <c r="A19" s="3"/>
      <c r="B19" s="19"/>
      <c r="C19" s="19" t="s">
        <v>121</v>
      </c>
      <c r="D19" s="19"/>
      <c r="E19" s="19"/>
      <c r="F19" s="19"/>
    </row>
    <row r="20" spans="1:63" ht="18" customHeight="1" thickBot="1">
      <c r="A20" s="3"/>
      <c r="B20" s="19"/>
      <c r="C20" s="19" t="s">
        <v>122</v>
      </c>
      <c r="D20" s="19"/>
      <c r="E20" s="19"/>
      <c r="F20" s="19"/>
    </row>
    <row r="21" spans="1:63" ht="18" customHeight="1" thickTop="1">
      <c r="A21" s="3"/>
      <c r="B21" s="19"/>
      <c r="C21" s="19" t="s">
        <v>123</v>
      </c>
      <c r="D21" s="19"/>
      <c r="E21" s="19"/>
      <c r="F21" s="19"/>
      <c r="W21" s="411" t="str">
        <f>IF(入力シート!$C$11="",VLOOKUP($AJ$21,契約書!$BJ$21:$BL$22,2,0),VLOOKUP(入力シート!$C$11,契約書!$BJ$21:$BL$22,2,0))</f>
        <v>該当なし</v>
      </c>
      <c r="X21" s="411"/>
      <c r="Y21" s="411"/>
      <c r="Z21" s="411"/>
      <c r="AA21" s="411"/>
      <c r="AB21" s="411"/>
      <c r="AI21" s="246"/>
      <c r="AJ21" s="264">
        <v>2</v>
      </c>
      <c r="AK21" s="246"/>
      <c r="AL21" s="410"/>
      <c r="AM21" s="410"/>
      <c r="AN21" s="410"/>
      <c r="AO21" s="410"/>
      <c r="AP21" s="410"/>
      <c r="AQ21" s="410"/>
      <c r="AR21" s="410"/>
      <c r="AS21" s="410"/>
      <c r="AT21" s="410"/>
      <c r="AU21" s="410"/>
      <c r="AV21" s="410"/>
      <c r="AW21" s="410"/>
      <c r="AX21" s="410"/>
      <c r="AY21" s="410"/>
      <c r="AZ21" s="410"/>
      <c r="BA21" s="410"/>
      <c r="BB21" s="410"/>
      <c r="BC21" s="410"/>
      <c r="BD21" s="410"/>
      <c r="BE21" s="410"/>
      <c r="BF21" s="410"/>
      <c r="BG21" s="410"/>
      <c r="BH21" s="410"/>
      <c r="BI21" s="410"/>
      <c r="BJ21" s="19">
        <v>1</v>
      </c>
      <c r="BK21" s="3" t="s">
        <v>144</v>
      </c>
    </row>
    <row r="22" spans="1:63" ht="18" customHeight="1">
      <c r="A22" s="3"/>
      <c r="B22" s="19"/>
      <c r="C22" s="19" t="s">
        <v>124</v>
      </c>
      <c r="D22" s="19"/>
      <c r="E22" s="19"/>
      <c r="F22" s="19"/>
      <c r="W22" s="411" t="str">
        <f>IF(入力シート!$C$11="",VLOOKUP($AJ$21,契約書!$BJ$21:$BL$22,2,0),VLOOKUP(入力シート!$C$11,契約書!$BJ$21:$BL$22,2,0))</f>
        <v>該当なし</v>
      </c>
      <c r="X22" s="411"/>
      <c r="Y22" s="411"/>
      <c r="Z22" s="411"/>
      <c r="AA22" s="411"/>
      <c r="AB22" s="411"/>
      <c r="AI22" s="246"/>
      <c r="AJ22" s="412" t="s">
        <v>318</v>
      </c>
      <c r="AK22" s="412"/>
      <c r="AL22" s="412"/>
      <c r="AM22" s="412"/>
      <c r="AN22" s="412"/>
      <c r="AO22" s="412"/>
      <c r="AP22" s="412"/>
      <c r="AQ22" s="412"/>
      <c r="AR22" s="412"/>
      <c r="AS22" s="412"/>
      <c r="AT22" s="412"/>
      <c r="AU22" s="412"/>
      <c r="AV22" s="412"/>
      <c r="AW22" s="412" t="s">
        <v>322</v>
      </c>
      <c r="AX22" s="412"/>
      <c r="AY22" s="412"/>
      <c r="AZ22" s="412"/>
      <c r="BA22" s="412"/>
      <c r="BB22" s="412"/>
      <c r="BC22" s="412"/>
      <c r="BD22" s="246"/>
      <c r="BE22" s="246"/>
      <c r="BF22" s="246"/>
      <c r="BG22" s="246"/>
      <c r="BH22" s="246"/>
      <c r="BI22" s="246"/>
      <c r="BJ22" s="19">
        <v>2</v>
      </c>
      <c r="BK22" s="3" t="s">
        <v>128</v>
      </c>
    </row>
    <row r="23" spans="1:63" ht="18" customHeight="1">
      <c r="A23" s="3"/>
      <c r="B23" s="19"/>
      <c r="C23" s="19" t="s">
        <v>125</v>
      </c>
      <c r="D23" s="19"/>
      <c r="E23" s="19"/>
      <c r="F23" s="19"/>
      <c r="W23" s="411" t="str">
        <f>IF(入力シート!$C$11="",VLOOKUP($AJ$21,契約書!$BJ$21:$BL$22,2,0),VLOOKUP(入力シート!$C$11,契約書!$BJ$21:$BL$22,2,0))</f>
        <v>該当なし</v>
      </c>
      <c r="X23" s="411"/>
      <c r="Y23" s="411"/>
      <c r="Z23" s="411"/>
      <c r="AA23" s="411"/>
      <c r="AB23" s="411"/>
      <c r="AI23" s="247"/>
      <c r="AJ23" s="412" t="s">
        <v>319</v>
      </c>
      <c r="AK23" s="412"/>
      <c r="AL23" s="412"/>
      <c r="AM23" s="412"/>
      <c r="AN23" s="412"/>
      <c r="AO23" s="412"/>
      <c r="AP23" s="412"/>
      <c r="AQ23" s="412"/>
      <c r="AR23" s="412"/>
      <c r="AS23" s="412"/>
      <c r="AT23" s="412"/>
      <c r="AU23" s="412"/>
      <c r="AV23" s="412"/>
      <c r="AW23" s="412" t="s">
        <v>323</v>
      </c>
      <c r="AX23" s="412"/>
      <c r="AY23" s="412"/>
      <c r="AZ23" s="412"/>
      <c r="BA23" s="412"/>
      <c r="BB23" s="412"/>
      <c r="BC23" s="412"/>
      <c r="BD23" s="246"/>
      <c r="BE23" s="246"/>
      <c r="BF23" s="246"/>
      <c r="BG23" s="246"/>
      <c r="BH23" s="246"/>
      <c r="BI23" s="246"/>
    </row>
    <row r="24" spans="1:63" ht="18" customHeight="1">
      <c r="A24" s="3"/>
      <c r="B24" s="19"/>
      <c r="C24" s="19" t="s">
        <v>126</v>
      </c>
      <c r="D24" s="19"/>
      <c r="E24" s="19"/>
      <c r="F24" s="19"/>
      <c r="W24" s="411" t="str">
        <f>IF(入力シート!$C$11="",VLOOKUP($AJ$21,契約書!$BJ$21:$BL$22,2,0),VLOOKUP(入力シート!$C$11,契約書!$BJ$21:$BL$22,2,0))</f>
        <v>該当なし</v>
      </c>
      <c r="X24" s="411"/>
      <c r="Y24" s="411"/>
      <c r="Z24" s="411"/>
      <c r="AA24" s="411"/>
      <c r="AB24" s="411"/>
      <c r="AI24" s="247"/>
      <c r="AJ24" s="413" t="s">
        <v>320</v>
      </c>
      <c r="AK24" s="413"/>
      <c r="AL24" s="413"/>
      <c r="AM24" s="413"/>
      <c r="AN24" s="413"/>
      <c r="AO24" s="413"/>
      <c r="AP24" s="413"/>
      <c r="AQ24" s="413"/>
      <c r="AR24" s="413"/>
      <c r="AS24" s="413"/>
      <c r="AT24" s="413"/>
      <c r="AU24" s="413"/>
      <c r="AV24" s="413"/>
      <c r="AW24" s="413" t="s">
        <v>324</v>
      </c>
      <c r="AX24" s="413"/>
      <c r="AY24" s="413"/>
      <c r="AZ24" s="413"/>
      <c r="BA24" s="413"/>
      <c r="BB24" s="413"/>
      <c r="BC24" s="413"/>
      <c r="BD24" s="247"/>
      <c r="BE24" s="247"/>
      <c r="BF24" s="247"/>
    </row>
    <row r="25" spans="1:63" ht="18" customHeight="1">
      <c r="A25" s="3"/>
      <c r="B25" s="19"/>
      <c r="C25" s="19" t="s">
        <v>127</v>
      </c>
      <c r="D25" s="19"/>
      <c r="E25" s="19"/>
      <c r="F25" s="19"/>
      <c r="AJ25" s="248" t="s">
        <v>321</v>
      </c>
      <c r="AK25" s="248"/>
      <c r="AL25" s="248"/>
      <c r="AM25" s="248"/>
      <c r="AN25" s="248"/>
      <c r="AO25" s="248"/>
      <c r="AP25" s="248"/>
      <c r="AQ25" s="248"/>
      <c r="AR25" s="248"/>
      <c r="AS25" s="248"/>
      <c r="AT25" s="248"/>
      <c r="AU25" s="249"/>
      <c r="AV25" s="249"/>
      <c r="AW25" s="379" t="s">
        <v>325</v>
      </c>
      <c r="AX25" s="379"/>
      <c r="AY25" s="379"/>
      <c r="AZ25" s="379"/>
      <c r="BA25" s="379"/>
      <c r="BB25" s="379"/>
      <c r="BC25" s="379"/>
    </row>
    <row r="26" spans="1:63" ht="11.1" customHeight="1">
      <c r="A26" s="3"/>
      <c r="B26" s="19"/>
      <c r="C26" s="19"/>
      <c r="D26" s="19"/>
      <c r="E26" s="19"/>
      <c r="F26" s="19"/>
      <c r="AJ26" s="359"/>
      <c r="AK26" s="359"/>
      <c r="AL26" s="359"/>
      <c r="AM26" s="359"/>
      <c r="AN26" s="359"/>
      <c r="AO26" s="359"/>
      <c r="AP26" s="359"/>
      <c r="AQ26" s="359"/>
      <c r="AR26" s="359"/>
      <c r="AS26" s="359"/>
      <c r="AT26" s="359"/>
      <c r="AU26" s="2"/>
      <c r="AV26" s="2"/>
      <c r="AW26" s="359"/>
      <c r="AX26" s="359"/>
      <c r="AY26" s="359"/>
      <c r="AZ26" s="359"/>
      <c r="BA26" s="359"/>
      <c r="BB26" s="359"/>
      <c r="BC26" s="359"/>
    </row>
    <row r="27" spans="1:63" ht="11.25" customHeight="1"/>
    <row r="28" spans="1:63" ht="18" customHeight="1">
      <c r="A28" s="9"/>
      <c r="B28" s="382" t="s">
        <v>129</v>
      </c>
      <c r="C28" s="382"/>
      <c r="D28" s="382"/>
      <c r="E28" s="382"/>
      <c r="F28" s="382"/>
      <c r="G28" s="382"/>
      <c r="H28" s="382"/>
      <c r="I28" s="382"/>
      <c r="J28" s="382"/>
      <c r="K28" s="382"/>
      <c r="L28" s="382"/>
      <c r="M28" s="382"/>
      <c r="N28" s="382"/>
      <c r="O28" s="382"/>
      <c r="P28" s="382"/>
      <c r="Q28" s="382"/>
      <c r="R28" s="382"/>
      <c r="S28" s="382"/>
      <c r="T28" s="396" t="str">
        <f>IF(入力シート!C18="","",入力シート!C18)</f>
        <v/>
      </c>
      <c r="U28" s="396"/>
      <c r="V28" s="396"/>
      <c r="W28" s="396"/>
      <c r="X28" s="396"/>
      <c r="Y28" s="396"/>
      <c r="Z28" s="396"/>
      <c r="AA28" s="396"/>
      <c r="AB28" s="396"/>
      <c r="AC28" s="396"/>
      <c r="AD28" s="396"/>
      <c r="AE28" s="376" t="s">
        <v>143</v>
      </c>
      <c r="AF28" s="376"/>
      <c r="AG28" s="10"/>
      <c r="AI28" s="3" t="s">
        <v>287</v>
      </c>
    </row>
    <row r="29" spans="1:63" ht="18" customHeight="1">
      <c r="A29" s="376" t="s">
        <v>130</v>
      </c>
      <c r="B29" s="376"/>
      <c r="C29" s="376"/>
      <c r="D29" s="376"/>
      <c r="E29" s="376"/>
      <c r="F29" s="376"/>
      <c r="G29" s="376"/>
      <c r="H29" s="376"/>
      <c r="I29" s="376"/>
      <c r="J29" s="376"/>
      <c r="K29" s="376"/>
      <c r="L29" s="376"/>
      <c r="M29" s="376"/>
      <c r="N29" s="376"/>
      <c r="O29" s="376"/>
      <c r="P29" s="376"/>
      <c r="Q29" s="376"/>
      <c r="R29" s="376"/>
      <c r="S29" s="376"/>
      <c r="T29" s="376"/>
      <c r="U29" s="376"/>
      <c r="V29" s="376"/>
      <c r="W29" s="376"/>
      <c r="X29" s="376"/>
      <c r="Y29" s="376"/>
      <c r="Z29" s="376"/>
      <c r="AA29" s="376"/>
      <c r="AB29" s="376"/>
      <c r="AC29" s="376"/>
      <c r="AD29" s="376"/>
      <c r="AE29" s="376"/>
      <c r="AF29" s="376"/>
      <c r="AG29" s="376"/>
    </row>
    <row r="30" spans="1:63" ht="18" customHeight="1">
      <c r="A30" s="376" t="s">
        <v>131</v>
      </c>
      <c r="B30" s="376"/>
      <c r="C30" s="376"/>
      <c r="D30" s="376"/>
      <c r="E30" s="376"/>
      <c r="F30" s="376"/>
      <c r="G30" s="376"/>
      <c r="H30" s="376"/>
      <c r="I30" s="376"/>
      <c r="J30" s="376"/>
      <c r="K30" s="376"/>
      <c r="L30" s="376"/>
      <c r="M30" s="376"/>
      <c r="N30" s="376"/>
      <c r="O30" s="376"/>
      <c r="P30" s="376"/>
      <c r="Q30" s="376"/>
      <c r="R30" s="376"/>
      <c r="S30" s="376"/>
      <c r="T30" s="376"/>
      <c r="U30" s="376"/>
      <c r="V30" s="376"/>
      <c r="W30" s="376"/>
      <c r="X30" s="376"/>
      <c r="Y30" s="376"/>
      <c r="Z30" s="376"/>
      <c r="AA30" s="376"/>
      <c r="AB30" s="376"/>
      <c r="AC30" s="376"/>
      <c r="AD30" s="376"/>
      <c r="AE30" s="376"/>
      <c r="AF30" s="376"/>
      <c r="AG30" s="376"/>
    </row>
    <row r="31" spans="1:63" ht="18" customHeight="1">
      <c r="A31" s="376" t="s">
        <v>132</v>
      </c>
      <c r="B31" s="376"/>
      <c r="C31" s="376"/>
      <c r="D31" s="376"/>
      <c r="E31" s="376"/>
      <c r="F31" s="376"/>
      <c r="G31" s="376"/>
      <c r="H31" s="376"/>
      <c r="I31" s="376"/>
      <c r="J31" s="376"/>
      <c r="K31" s="376"/>
      <c r="L31" s="376"/>
      <c r="M31" s="376"/>
      <c r="N31" s="376"/>
      <c r="O31" s="376"/>
      <c r="P31" s="376"/>
      <c r="Q31" s="376"/>
      <c r="R31" s="376"/>
      <c r="S31" s="376"/>
      <c r="T31" s="376"/>
      <c r="U31" s="376"/>
      <c r="V31" s="376"/>
      <c r="W31" s="376"/>
      <c r="X31" s="376"/>
      <c r="Y31" s="376"/>
      <c r="Z31" s="376"/>
      <c r="AA31" s="376"/>
      <c r="AB31" s="376"/>
      <c r="AC31" s="376"/>
      <c r="AD31" s="376"/>
      <c r="AE31" s="376"/>
      <c r="AF31" s="376"/>
      <c r="AG31" s="376"/>
    </row>
    <row r="32" spans="1:63" ht="18" customHeight="1">
      <c r="A32" s="10"/>
      <c r="B32" s="10"/>
      <c r="C32" s="10"/>
      <c r="D32" s="376" t="s">
        <v>133</v>
      </c>
      <c r="E32" s="376"/>
      <c r="F32" s="376"/>
      <c r="G32" s="376"/>
      <c r="H32" s="376"/>
      <c r="I32" s="376"/>
      <c r="J32" s="376"/>
      <c r="K32" s="376"/>
      <c r="L32" s="376"/>
      <c r="M32" s="376"/>
      <c r="N32" s="376"/>
      <c r="O32" s="376"/>
      <c r="P32" s="376"/>
      <c r="Q32" s="376"/>
      <c r="R32" s="376"/>
      <c r="S32" s="376"/>
      <c r="T32" s="376"/>
      <c r="U32" s="376"/>
      <c r="V32" s="376"/>
      <c r="W32" s="376"/>
      <c r="X32" s="376"/>
      <c r="Y32" s="376"/>
      <c r="Z32" s="376"/>
      <c r="AA32" s="376"/>
      <c r="AB32" s="376"/>
      <c r="AC32" s="376"/>
      <c r="AD32" s="10"/>
      <c r="AE32" s="10"/>
      <c r="AF32" s="10"/>
      <c r="AG32" s="10"/>
    </row>
    <row r="33" spans="1:37" ht="18" customHeight="1">
      <c r="A33" s="10"/>
      <c r="B33" s="10"/>
      <c r="C33" s="10"/>
      <c r="D33" s="376" t="s">
        <v>134</v>
      </c>
      <c r="E33" s="376"/>
      <c r="F33" s="376"/>
      <c r="G33" s="376"/>
      <c r="H33" s="376"/>
      <c r="I33" s="376"/>
      <c r="J33" s="376"/>
      <c r="K33" s="376"/>
      <c r="L33" s="376"/>
      <c r="M33" s="376"/>
      <c r="N33" s="376"/>
      <c r="O33" s="376"/>
      <c r="P33" s="376"/>
      <c r="Q33" s="376"/>
      <c r="R33" s="376"/>
      <c r="S33" s="376"/>
      <c r="T33" s="376"/>
      <c r="U33" s="376"/>
      <c r="V33" s="376"/>
      <c r="W33" s="376"/>
      <c r="X33" s="376"/>
      <c r="Y33" s="376"/>
      <c r="Z33" s="376"/>
      <c r="AA33" s="376"/>
      <c r="AB33" s="376"/>
      <c r="AC33" s="376"/>
      <c r="AD33" s="10"/>
      <c r="AE33" s="10"/>
      <c r="AF33" s="10"/>
      <c r="AG33" s="10"/>
    </row>
    <row r="34" spans="1:37" ht="18" customHeight="1">
      <c r="B34" s="402" t="s">
        <v>135</v>
      </c>
      <c r="C34" s="402"/>
      <c r="D34" s="402"/>
      <c r="E34" s="402"/>
      <c r="F34" s="402"/>
      <c r="G34" s="402"/>
      <c r="H34" s="402"/>
      <c r="I34" s="402"/>
      <c r="J34" s="402"/>
      <c r="K34" s="402"/>
      <c r="L34" s="402"/>
      <c r="M34" s="402"/>
      <c r="N34" s="402"/>
      <c r="O34" s="402"/>
      <c r="P34" s="402"/>
      <c r="Q34" s="402"/>
      <c r="R34" s="402"/>
      <c r="S34" s="402"/>
      <c r="T34" s="402"/>
      <c r="U34" s="402"/>
      <c r="V34" s="402"/>
      <c r="W34" s="402"/>
      <c r="X34" s="402"/>
      <c r="Y34" s="402"/>
      <c r="Z34" s="402"/>
      <c r="AA34" s="402"/>
      <c r="AB34" s="402"/>
      <c r="AC34" s="402"/>
      <c r="AD34" s="402"/>
      <c r="AE34" s="402"/>
      <c r="AF34" s="402"/>
      <c r="AG34" s="402"/>
    </row>
    <row r="35" spans="1:37" ht="11.25" customHeight="1"/>
    <row r="36" spans="1:37" ht="18" customHeight="1">
      <c r="C36" s="377" t="s">
        <v>335</v>
      </c>
      <c r="D36" s="377"/>
      <c r="E36" s="392" t="str">
        <f>IF(入力シート!C16="","",入力シート!C16)</f>
        <v/>
      </c>
      <c r="F36" s="392"/>
      <c r="G36" s="377" t="s">
        <v>9</v>
      </c>
      <c r="H36" s="377"/>
      <c r="I36" s="385" t="str">
        <f>IF(入力シート!C16="","",入力シート!C16)</f>
        <v/>
      </c>
      <c r="J36" s="385"/>
      <c r="K36" s="377" t="s">
        <v>10</v>
      </c>
      <c r="L36" s="377"/>
      <c r="M36" s="386" t="str">
        <f>IF(入力シート!C16="","",入力シート!C16)</f>
        <v/>
      </c>
      <c r="N36" s="386"/>
      <c r="O36" s="377" t="s">
        <v>33</v>
      </c>
      <c r="P36" s="377"/>
    </row>
    <row r="37" spans="1:37" ht="11.25" customHeight="1"/>
    <row r="38" spans="1:37" ht="18" customHeight="1">
      <c r="I38" s="377" t="s">
        <v>13</v>
      </c>
      <c r="J38" s="377"/>
      <c r="K38" s="377"/>
      <c r="Q38" s="390" t="s">
        <v>338</v>
      </c>
      <c r="R38" s="390"/>
      <c r="S38" s="390"/>
      <c r="T38" s="390"/>
      <c r="U38" s="390"/>
      <c r="V38" s="390"/>
      <c r="W38" s="390"/>
      <c r="X38" s="390"/>
      <c r="Y38" s="390"/>
      <c r="Z38" s="390"/>
      <c r="AA38" s="390"/>
      <c r="AB38" s="390"/>
      <c r="AC38" s="390"/>
      <c r="AD38" s="390"/>
      <c r="AE38" s="390"/>
      <c r="AF38" s="390"/>
    </row>
    <row r="39" spans="1:37" ht="18" customHeight="1">
      <c r="K39" s="2"/>
      <c r="L39" s="2"/>
      <c r="Q39" s="388" t="str">
        <f>"西都市長　"&amp;入力シート!C1&amp;"　　印"</f>
        <v>西都市長　押川　修一郎　　印</v>
      </c>
      <c r="R39" s="388"/>
      <c r="S39" s="388"/>
      <c r="T39" s="388"/>
      <c r="U39" s="388"/>
      <c r="V39" s="388"/>
      <c r="W39" s="388"/>
      <c r="X39" s="388"/>
      <c r="Y39" s="388"/>
      <c r="Z39" s="388"/>
      <c r="AA39" s="388"/>
      <c r="AB39" s="388"/>
      <c r="AC39" s="388"/>
      <c r="AD39" s="388"/>
      <c r="AE39" s="388"/>
      <c r="AF39" s="388"/>
    </row>
    <row r="40" spans="1:37" ht="18" customHeight="1">
      <c r="K40" s="2"/>
      <c r="L40" s="2"/>
      <c r="M40" s="2"/>
    </row>
    <row r="41" spans="1:37" ht="18" customHeight="1">
      <c r="I41" s="377" t="s">
        <v>14</v>
      </c>
      <c r="J41" s="377"/>
      <c r="K41" s="377"/>
      <c r="M41" s="384" t="s">
        <v>2</v>
      </c>
      <c r="N41" s="384"/>
      <c r="O41" s="384"/>
      <c r="P41" s="384"/>
      <c r="Q41" s="384"/>
      <c r="S41" s="389" t="str">
        <f>IF(入力シート!$C$17="","",入力シート!$C$17)</f>
        <v/>
      </c>
      <c r="T41" s="389"/>
      <c r="U41" s="389"/>
      <c r="V41" s="389"/>
      <c r="W41" s="389"/>
      <c r="X41" s="389"/>
      <c r="Y41" s="389"/>
      <c r="Z41" s="389"/>
      <c r="AA41" s="389"/>
      <c r="AB41" s="389"/>
      <c r="AC41" s="389"/>
      <c r="AD41" s="389"/>
      <c r="AE41" s="389"/>
      <c r="AF41" s="389"/>
    </row>
    <row r="42" spans="1:37" ht="18" customHeight="1">
      <c r="M42" s="384" t="s">
        <v>4</v>
      </c>
      <c r="N42" s="384"/>
      <c r="O42" s="384"/>
      <c r="P42" s="384"/>
      <c r="Q42" s="384"/>
      <c r="S42" s="389" t="str">
        <f>IF(T28="","",T28)</f>
        <v/>
      </c>
      <c r="T42" s="389"/>
      <c r="U42" s="389"/>
      <c r="V42" s="389"/>
      <c r="W42" s="389"/>
      <c r="X42" s="389"/>
      <c r="Y42" s="389"/>
      <c r="Z42" s="389"/>
      <c r="AA42" s="389"/>
      <c r="AB42" s="389"/>
      <c r="AC42" s="389"/>
      <c r="AD42" s="389"/>
      <c r="AE42" s="389"/>
      <c r="AF42" s="389"/>
    </row>
    <row r="43" spans="1:37" ht="18" customHeight="1">
      <c r="M43" s="384" t="s">
        <v>0</v>
      </c>
      <c r="N43" s="384"/>
      <c r="O43" s="384"/>
      <c r="P43" s="384"/>
      <c r="Q43" s="384"/>
      <c r="S43" s="387" t="str">
        <f>IF(入力シート!C19="","",入力シート!C19)&amp;"　　印"</f>
        <v>　　印</v>
      </c>
      <c r="T43" s="387"/>
      <c r="U43" s="387"/>
      <c r="V43" s="387"/>
      <c r="W43" s="387"/>
      <c r="X43" s="387"/>
      <c r="Y43" s="387"/>
      <c r="Z43" s="387"/>
      <c r="AA43" s="387"/>
      <c r="AB43" s="387"/>
      <c r="AC43" s="387"/>
      <c r="AD43" s="387"/>
      <c r="AE43" s="387"/>
      <c r="AF43" s="387"/>
      <c r="AI43" s="3" t="s">
        <v>288</v>
      </c>
    </row>
    <row r="44" spans="1:37" ht="11.25" customHeight="1">
      <c r="M44" s="7"/>
      <c r="N44" s="7"/>
      <c r="O44" s="7"/>
      <c r="P44" s="7"/>
      <c r="Q44" s="7"/>
      <c r="S44" s="2"/>
      <c r="T44" s="2"/>
      <c r="U44" s="2"/>
      <c r="V44" s="2"/>
      <c r="W44" s="2"/>
      <c r="X44" s="2"/>
      <c r="Y44" s="2"/>
      <c r="Z44" s="2"/>
      <c r="AA44" s="2"/>
      <c r="AB44" s="2"/>
      <c r="AC44" s="2"/>
      <c r="AD44" s="2"/>
    </row>
    <row r="45" spans="1:37" ht="11.25" customHeight="1">
      <c r="M45" s="7"/>
      <c r="N45" s="7"/>
      <c r="O45" s="7"/>
      <c r="P45" s="7"/>
      <c r="Q45" s="7"/>
      <c r="S45" s="2"/>
      <c r="T45" s="2"/>
      <c r="U45" s="2"/>
      <c r="V45" s="2"/>
      <c r="W45" s="2"/>
      <c r="X45" s="2"/>
      <c r="Y45" s="2"/>
      <c r="Z45" s="2"/>
      <c r="AA45" s="2"/>
      <c r="AB45" s="2"/>
      <c r="AC45" s="2"/>
      <c r="AD45" s="2"/>
    </row>
    <row r="46" spans="1:37" ht="18" customHeight="1">
      <c r="A46" s="405" t="s">
        <v>145</v>
      </c>
      <c r="B46" s="405"/>
      <c r="C46" s="405"/>
      <c r="D46" s="405"/>
      <c r="E46" s="405"/>
      <c r="F46" s="405"/>
      <c r="G46" s="405"/>
      <c r="H46" s="405"/>
      <c r="I46" s="405"/>
      <c r="J46" s="405"/>
      <c r="K46" s="405"/>
      <c r="L46" s="405"/>
      <c r="M46" s="405"/>
      <c r="N46" s="405"/>
      <c r="O46" s="405"/>
      <c r="P46" s="405"/>
      <c r="Q46" s="405"/>
      <c r="R46" s="405"/>
      <c r="S46" s="405"/>
      <c r="T46" s="405"/>
      <c r="U46" s="405"/>
      <c r="V46" s="405"/>
      <c r="W46" s="405"/>
      <c r="X46" s="405"/>
      <c r="Y46" s="405"/>
      <c r="Z46" s="405"/>
      <c r="AA46" s="405"/>
      <c r="AB46" s="405"/>
      <c r="AC46" s="405"/>
      <c r="AD46" s="405"/>
      <c r="AE46" s="405"/>
      <c r="AF46" s="405"/>
      <c r="AG46" s="405"/>
      <c r="AJ46" s="250" t="s">
        <v>326</v>
      </c>
    </row>
    <row r="47" spans="1:37" ht="18" customHeight="1">
      <c r="A47" s="160"/>
      <c r="B47" s="160"/>
      <c r="C47" s="160"/>
      <c r="D47" s="160"/>
      <c r="E47" s="160"/>
      <c r="F47" s="160"/>
      <c r="G47" s="160"/>
      <c r="H47" s="160"/>
      <c r="I47" s="160"/>
      <c r="J47" s="160"/>
      <c r="K47" s="160"/>
      <c r="L47" s="160"/>
      <c r="M47" s="160"/>
      <c r="N47" s="160"/>
      <c r="O47" s="160"/>
      <c r="P47" s="160"/>
      <c r="Q47" s="160"/>
      <c r="R47" s="160"/>
      <c r="S47" s="160"/>
      <c r="T47" s="160"/>
      <c r="U47" s="160"/>
      <c r="V47" s="160"/>
      <c r="W47" s="160"/>
      <c r="X47" s="160"/>
      <c r="Y47" s="160"/>
      <c r="Z47" s="160"/>
      <c r="AA47" s="160"/>
      <c r="AB47" s="160"/>
      <c r="AC47" s="160"/>
      <c r="AD47" s="160"/>
      <c r="AE47" s="160"/>
      <c r="AF47" s="160"/>
      <c r="AG47" s="160"/>
      <c r="AK47" s="250" t="s">
        <v>327</v>
      </c>
    </row>
    <row r="48" spans="1:37" ht="18" customHeight="1">
      <c r="A48" s="407" t="s">
        <v>155</v>
      </c>
      <c r="B48" s="407"/>
      <c r="C48" s="407"/>
      <c r="D48" s="407"/>
      <c r="E48" s="407"/>
      <c r="F48" s="407"/>
      <c r="G48" s="407"/>
      <c r="H48" s="407"/>
      <c r="I48" s="407"/>
      <c r="J48" s="407"/>
      <c r="K48" s="407"/>
      <c r="L48" s="407"/>
      <c r="M48" s="407"/>
      <c r="N48" s="407"/>
      <c r="O48" s="407"/>
      <c r="P48" s="407"/>
      <c r="Q48" s="408"/>
      <c r="R48" s="408"/>
      <c r="S48" s="408"/>
      <c r="T48" s="408"/>
      <c r="U48" s="408"/>
      <c r="V48" s="408"/>
      <c r="W48" s="408"/>
      <c r="X48" s="408"/>
      <c r="Y48" s="408"/>
      <c r="Z48" s="174" t="s">
        <v>156</v>
      </c>
      <c r="AA48" s="174"/>
      <c r="AB48" s="174"/>
      <c r="AC48" s="174"/>
      <c r="AD48" s="174"/>
      <c r="AE48" s="174"/>
      <c r="AF48" s="174"/>
      <c r="AG48" s="174"/>
    </row>
    <row r="49" spans="1:56" ht="18" customHeight="1">
      <c r="A49" s="2" t="s">
        <v>158</v>
      </c>
      <c r="B49" s="130"/>
      <c r="C49" s="130"/>
      <c r="AK49" s="3" t="s">
        <v>329</v>
      </c>
    </row>
    <row r="50" spans="1:56" ht="18" customHeight="1">
      <c r="A50" s="174" t="s">
        <v>157</v>
      </c>
      <c r="B50" s="130"/>
      <c r="C50" s="130"/>
      <c r="AK50" s="412" t="s">
        <v>318</v>
      </c>
      <c r="AL50" s="412"/>
      <c r="AM50" s="412"/>
      <c r="AN50" s="412"/>
      <c r="AO50" s="412"/>
      <c r="AP50" s="412"/>
      <c r="AQ50" s="412"/>
      <c r="AR50" s="412"/>
      <c r="AS50" s="412"/>
      <c r="AT50" s="412"/>
      <c r="AU50" s="412"/>
      <c r="AV50" s="412"/>
      <c r="AW50" s="412"/>
      <c r="AX50" s="412" t="s">
        <v>322</v>
      </c>
      <c r="AY50" s="412"/>
      <c r="AZ50" s="412"/>
      <c r="BA50" s="412"/>
      <c r="BB50" s="412"/>
      <c r="BC50" s="412"/>
      <c r="BD50" s="412"/>
    </row>
    <row r="51" spans="1:56" ht="18" customHeight="1">
      <c r="A51" s="174"/>
      <c r="B51" s="130"/>
      <c r="C51" s="130"/>
      <c r="AK51" s="412" t="s">
        <v>319</v>
      </c>
      <c r="AL51" s="412"/>
      <c r="AM51" s="412"/>
      <c r="AN51" s="412"/>
      <c r="AO51" s="412"/>
      <c r="AP51" s="412"/>
      <c r="AQ51" s="412"/>
      <c r="AR51" s="412"/>
      <c r="AS51" s="412"/>
      <c r="AT51" s="412"/>
      <c r="AU51" s="412"/>
      <c r="AV51" s="412"/>
      <c r="AW51" s="412"/>
      <c r="AX51" s="412" t="s">
        <v>323</v>
      </c>
      <c r="AY51" s="412"/>
      <c r="AZ51" s="412"/>
      <c r="BA51" s="412"/>
      <c r="BB51" s="412"/>
      <c r="BC51" s="412"/>
      <c r="BD51" s="412"/>
    </row>
    <row r="52" spans="1:56" ht="18" customHeight="1">
      <c r="A52" s="407" t="s">
        <v>159</v>
      </c>
      <c r="B52" s="407"/>
      <c r="C52" s="407"/>
      <c r="D52" s="407"/>
      <c r="E52" s="407"/>
      <c r="F52" s="407"/>
      <c r="G52" s="407"/>
      <c r="H52" s="407"/>
      <c r="I52" s="407"/>
      <c r="J52" s="407"/>
      <c r="K52" s="407"/>
      <c r="L52" s="407"/>
      <c r="M52" s="407"/>
      <c r="N52" s="407"/>
      <c r="O52" s="407"/>
      <c r="P52" s="407"/>
      <c r="Q52" s="408"/>
      <c r="R52" s="408"/>
      <c r="S52" s="408"/>
      <c r="T52" s="408"/>
      <c r="U52" s="408"/>
      <c r="V52" s="408"/>
      <c r="W52" s="408"/>
      <c r="X52" s="408"/>
      <c r="Y52" s="408"/>
      <c r="Z52" s="174" t="s">
        <v>156</v>
      </c>
      <c r="AA52" s="174"/>
      <c r="AB52" s="174"/>
      <c r="AK52" s="413" t="s">
        <v>320</v>
      </c>
      <c r="AL52" s="413"/>
      <c r="AM52" s="413"/>
      <c r="AN52" s="413"/>
      <c r="AO52" s="413"/>
      <c r="AP52" s="413"/>
      <c r="AQ52" s="413"/>
      <c r="AR52" s="413"/>
      <c r="AS52" s="413"/>
      <c r="AT52" s="413"/>
      <c r="AU52" s="413"/>
      <c r="AV52" s="413"/>
      <c r="AW52" s="413"/>
      <c r="AX52" s="413" t="s">
        <v>324</v>
      </c>
      <c r="AY52" s="413"/>
      <c r="AZ52" s="413"/>
      <c r="BA52" s="413"/>
      <c r="BB52" s="413"/>
      <c r="BC52" s="413"/>
      <c r="BD52" s="413"/>
    </row>
    <row r="53" spans="1:56" ht="18" customHeight="1">
      <c r="A53" s="174" t="s">
        <v>146</v>
      </c>
      <c r="B53" s="130"/>
      <c r="C53" s="130"/>
      <c r="AK53" s="248" t="s">
        <v>321</v>
      </c>
      <c r="AL53" s="248"/>
      <c r="AM53" s="248"/>
      <c r="AN53" s="248"/>
      <c r="AO53" s="248"/>
      <c r="AP53" s="248"/>
      <c r="AQ53" s="248"/>
      <c r="AR53" s="248"/>
      <c r="AS53" s="248"/>
      <c r="AT53" s="248"/>
      <c r="AU53" s="248"/>
      <c r="AV53" s="249"/>
      <c r="AW53" s="249"/>
      <c r="AX53" s="379" t="s">
        <v>325</v>
      </c>
      <c r="AY53" s="379"/>
      <c r="AZ53" s="379"/>
      <c r="BA53" s="379"/>
      <c r="BB53" s="379"/>
      <c r="BC53" s="379"/>
      <c r="BD53" s="379"/>
    </row>
    <row r="54" spans="1:56" ht="18" customHeight="1">
      <c r="A54" s="174"/>
      <c r="B54" s="130"/>
      <c r="C54" s="130"/>
      <c r="AK54" s="3" t="s">
        <v>330</v>
      </c>
    </row>
    <row r="55" spans="1:56" ht="18" customHeight="1">
      <c r="A55" s="174" t="s">
        <v>147</v>
      </c>
      <c r="B55" s="130"/>
      <c r="C55" s="130"/>
      <c r="AK55" s="3" t="s">
        <v>331</v>
      </c>
    </row>
    <row r="56" spans="1:56" ht="18.75" customHeight="1">
      <c r="A56" s="409" t="s">
        <v>153</v>
      </c>
      <c r="B56" s="409"/>
      <c r="C56" s="403" t="s">
        <v>148</v>
      </c>
      <c r="D56" s="403"/>
      <c r="E56" s="403"/>
      <c r="F56" s="403"/>
      <c r="G56" s="403"/>
      <c r="H56" s="403"/>
      <c r="I56" s="403"/>
      <c r="J56" s="403"/>
      <c r="K56" s="403"/>
      <c r="L56" s="403"/>
      <c r="M56" s="403"/>
      <c r="N56" s="403"/>
      <c r="O56" s="403"/>
      <c r="P56" s="403"/>
      <c r="Q56" s="403"/>
      <c r="R56" s="403"/>
      <c r="S56" s="403"/>
      <c r="T56" s="403" t="s">
        <v>149</v>
      </c>
      <c r="U56" s="403"/>
      <c r="V56" s="403"/>
      <c r="W56" s="403"/>
      <c r="X56" s="403"/>
      <c r="Y56" s="403"/>
      <c r="Z56" s="403"/>
      <c r="AA56" s="403"/>
      <c r="AB56" s="403"/>
      <c r="AC56" s="403"/>
      <c r="AD56" s="403"/>
      <c r="AE56" s="403"/>
      <c r="AF56" s="403"/>
      <c r="AG56" s="403"/>
    </row>
    <row r="57" spans="1:56" ht="18.75" customHeight="1">
      <c r="A57" s="409"/>
      <c r="B57" s="409"/>
      <c r="C57" s="404"/>
      <c r="D57" s="404"/>
      <c r="E57" s="404"/>
      <c r="F57" s="404"/>
      <c r="G57" s="404"/>
      <c r="H57" s="404"/>
      <c r="I57" s="404"/>
      <c r="J57" s="404"/>
      <c r="K57" s="404"/>
      <c r="L57" s="404"/>
      <c r="M57" s="404"/>
      <c r="N57" s="404"/>
      <c r="O57" s="404"/>
      <c r="P57" s="404"/>
      <c r="Q57" s="404"/>
      <c r="R57" s="404"/>
      <c r="S57" s="404"/>
      <c r="T57" s="400" t="s">
        <v>162</v>
      </c>
      <c r="U57" s="400"/>
      <c r="V57" s="400"/>
      <c r="W57" s="400"/>
      <c r="X57" s="400"/>
      <c r="Y57" s="400"/>
      <c r="Z57" s="400"/>
      <c r="AA57" s="400"/>
      <c r="AB57" s="400"/>
      <c r="AC57" s="400"/>
      <c r="AD57" s="400"/>
      <c r="AE57" s="400"/>
      <c r="AF57" s="400"/>
      <c r="AG57" s="400"/>
    </row>
    <row r="58" spans="1:56" ht="18.75" customHeight="1">
      <c r="A58" s="409"/>
      <c r="B58" s="409"/>
      <c r="C58" s="404"/>
      <c r="D58" s="404"/>
      <c r="E58" s="404"/>
      <c r="F58" s="404"/>
      <c r="G58" s="404"/>
      <c r="H58" s="404"/>
      <c r="I58" s="404"/>
      <c r="J58" s="404"/>
      <c r="K58" s="404"/>
      <c r="L58" s="404"/>
      <c r="M58" s="404"/>
      <c r="N58" s="404"/>
      <c r="O58" s="404"/>
      <c r="P58" s="404"/>
      <c r="Q58" s="404"/>
      <c r="R58" s="404"/>
      <c r="S58" s="404"/>
      <c r="T58" s="401" t="s">
        <v>161</v>
      </c>
      <c r="U58" s="401"/>
      <c r="V58" s="401"/>
      <c r="W58" s="401"/>
      <c r="X58" s="401"/>
      <c r="Y58" s="401"/>
      <c r="Z58" s="401"/>
      <c r="AA58" s="401"/>
      <c r="AB58" s="401"/>
      <c r="AC58" s="401"/>
      <c r="AD58" s="401"/>
      <c r="AE58" s="401"/>
      <c r="AF58" s="401"/>
      <c r="AG58" s="401"/>
    </row>
    <row r="59" spans="1:56" ht="18.75" customHeight="1">
      <c r="A59" s="409"/>
      <c r="B59" s="409"/>
      <c r="C59" s="404"/>
      <c r="D59" s="404"/>
      <c r="E59" s="404"/>
      <c r="F59" s="404"/>
      <c r="G59" s="404"/>
      <c r="H59" s="404"/>
      <c r="I59" s="404"/>
      <c r="J59" s="404"/>
      <c r="K59" s="404"/>
      <c r="L59" s="404"/>
      <c r="M59" s="404"/>
      <c r="N59" s="404"/>
      <c r="O59" s="404"/>
      <c r="P59" s="404"/>
      <c r="Q59" s="404"/>
      <c r="R59" s="404"/>
      <c r="S59" s="404"/>
      <c r="T59" s="400" t="s">
        <v>162</v>
      </c>
      <c r="U59" s="400"/>
      <c r="V59" s="400"/>
      <c r="W59" s="400"/>
      <c r="X59" s="400"/>
      <c r="Y59" s="400"/>
      <c r="Z59" s="400"/>
      <c r="AA59" s="400"/>
      <c r="AB59" s="400"/>
      <c r="AC59" s="400"/>
      <c r="AD59" s="400"/>
      <c r="AE59" s="400"/>
      <c r="AF59" s="400"/>
      <c r="AG59" s="400"/>
    </row>
    <row r="60" spans="1:56" ht="18.75" customHeight="1">
      <c r="A60" s="409"/>
      <c r="B60" s="409"/>
      <c r="C60" s="404"/>
      <c r="D60" s="404"/>
      <c r="E60" s="404"/>
      <c r="F60" s="404"/>
      <c r="G60" s="404"/>
      <c r="H60" s="404"/>
      <c r="I60" s="404"/>
      <c r="J60" s="404"/>
      <c r="K60" s="404"/>
      <c r="L60" s="404"/>
      <c r="M60" s="404"/>
      <c r="N60" s="404"/>
      <c r="O60" s="404"/>
      <c r="P60" s="404"/>
      <c r="Q60" s="404"/>
      <c r="R60" s="404"/>
      <c r="S60" s="404"/>
      <c r="T60" s="401" t="s">
        <v>161</v>
      </c>
      <c r="U60" s="401"/>
      <c r="V60" s="401"/>
      <c r="W60" s="401"/>
      <c r="X60" s="401"/>
      <c r="Y60" s="401"/>
      <c r="Z60" s="401"/>
      <c r="AA60" s="401"/>
      <c r="AB60" s="401"/>
      <c r="AC60" s="401"/>
      <c r="AD60" s="401"/>
      <c r="AE60" s="401"/>
      <c r="AF60" s="401"/>
      <c r="AG60" s="401"/>
    </row>
    <row r="61" spans="1:56" ht="18.75" customHeight="1">
      <c r="A61" s="409"/>
      <c r="B61" s="409"/>
      <c r="C61" s="404"/>
      <c r="D61" s="404"/>
      <c r="E61" s="404"/>
      <c r="F61" s="404"/>
      <c r="G61" s="404"/>
      <c r="H61" s="404"/>
      <c r="I61" s="404"/>
      <c r="J61" s="404"/>
      <c r="K61" s="404"/>
      <c r="L61" s="404"/>
      <c r="M61" s="404"/>
      <c r="N61" s="404"/>
      <c r="O61" s="404"/>
      <c r="P61" s="404"/>
      <c r="Q61" s="404"/>
      <c r="R61" s="404"/>
      <c r="S61" s="404"/>
      <c r="T61" s="400" t="s">
        <v>162</v>
      </c>
      <c r="U61" s="400"/>
      <c r="V61" s="400"/>
      <c r="W61" s="400"/>
      <c r="X61" s="400"/>
      <c r="Y61" s="400"/>
      <c r="Z61" s="400"/>
      <c r="AA61" s="400"/>
      <c r="AB61" s="400"/>
      <c r="AC61" s="400"/>
      <c r="AD61" s="400"/>
      <c r="AE61" s="400"/>
      <c r="AF61" s="400"/>
      <c r="AG61" s="400"/>
    </row>
    <row r="62" spans="1:56" ht="18.75" customHeight="1">
      <c r="A62" s="409"/>
      <c r="B62" s="409"/>
      <c r="C62" s="404"/>
      <c r="D62" s="404"/>
      <c r="E62" s="404"/>
      <c r="F62" s="404"/>
      <c r="G62" s="404"/>
      <c r="H62" s="404"/>
      <c r="I62" s="404"/>
      <c r="J62" s="404"/>
      <c r="K62" s="404"/>
      <c r="L62" s="404"/>
      <c r="M62" s="404"/>
      <c r="N62" s="404"/>
      <c r="O62" s="404"/>
      <c r="P62" s="404"/>
      <c r="Q62" s="404"/>
      <c r="R62" s="404"/>
      <c r="S62" s="404"/>
      <c r="T62" s="401" t="s">
        <v>161</v>
      </c>
      <c r="U62" s="401"/>
      <c r="V62" s="401"/>
      <c r="W62" s="401"/>
      <c r="X62" s="401"/>
      <c r="Y62" s="401"/>
      <c r="Z62" s="401"/>
      <c r="AA62" s="401"/>
      <c r="AB62" s="401"/>
      <c r="AC62" s="401"/>
      <c r="AD62" s="401"/>
      <c r="AE62" s="401"/>
      <c r="AF62" s="401"/>
      <c r="AG62" s="401"/>
    </row>
    <row r="63" spans="1:56" ht="18.75" customHeight="1">
      <c r="A63" s="409"/>
      <c r="B63" s="409"/>
      <c r="C63" s="404"/>
      <c r="D63" s="404"/>
      <c r="E63" s="404"/>
      <c r="F63" s="404"/>
      <c r="G63" s="404"/>
      <c r="H63" s="404"/>
      <c r="I63" s="404"/>
      <c r="J63" s="404"/>
      <c r="K63" s="404"/>
      <c r="L63" s="404"/>
      <c r="M63" s="404"/>
      <c r="N63" s="404"/>
      <c r="O63" s="404"/>
      <c r="P63" s="404"/>
      <c r="Q63" s="404"/>
      <c r="R63" s="404"/>
      <c r="S63" s="404"/>
      <c r="T63" s="400" t="s">
        <v>162</v>
      </c>
      <c r="U63" s="400"/>
      <c r="V63" s="400"/>
      <c r="W63" s="400"/>
      <c r="X63" s="400"/>
      <c r="Y63" s="400"/>
      <c r="Z63" s="400"/>
      <c r="AA63" s="400"/>
      <c r="AB63" s="400"/>
      <c r="AC63" s="400"/>
      <c r="AD63" s="400"/>
      <c r="AE63" s="400"/>
      <c r="AF63" s="400"/>
      <c r="AG63" s="400"/>
    </row>
    <row r="64" spans="1:56" ht="18.75" customHeight="1">
      <c r="A64" s="409"/>
      <c r="B64" s="409"/>
      <c r="C64" s="404"/>
      <c r="D64" s="404"/>
      <c r="E64" s="404"/>
      <c r="F64" s="404"/>
      <c r="G64" s="404"/>
      <c r="H64" s="404"/>
      <c r="I64" s="404"/>
      <c r="J64" s="404"/>
      <c r="K64" s="404"/>
      <c r="L64" s="404"/>
      <c r="M64" s="404"/>
      <c r="N64" s="404"/>
      <c r="O64" s="404"/>
      <c r="P64" s="404"/>
      <c r="Q64" s="404"/>
      <c r="R64" s="404"/>
      <c r="S64" s="404"/>
      <c r="T64" s="401" t="s">
        <v>161</v>
      </c>
      <c r="U64" s="401"/>
      <c r="V64" s="401"/>
      <c r="W64" s="401"/>
      <c r="X64" s="401"/>
      <c r="Y64" s="401"/>
      <c r="Z64" s="401"/>
      <c r="AA64" s="401"/>
      <c r="AB64" s="401"/>
      <c r="AC64" s="401"/>
      <c r="AD64" s="401"/>
      <c r="AE64" s="401"/>
      <c r="AF64" s="401"/>
      <c r="AG64" s="401"/>
    </row>
    <row r="65" spans="1:33" ht="18.75" customHeight="1">
      <c r="A65" s="409"/>
      <c r="B65" s="409"/>
      <c r="C65" s="404"/>
      <c r="D65" s="404"/>
      <c r="E65" s="404"/>
      <c r="F65" s="404"/>
      <c r="G65" s="404"/>
      <c r="H65" s="404"/>
      <c r="I65" s="404"/>
      <c r="J65" s="404"/>
      <c r="K65" s="404"/>
      <c r="L65" s="404"/>
      <c r="M65" s="404"/>
      <c r="N65" s="404"/>
      <c r="O65" s="404"/>
      <c r="P65" s="404"/>
      <c r="Q65" s="404"/>
      <c r="R65" s="404"/>
      <c r="S65" s="404"/>
      <c r="T65" s="400" t="s">
        <v>162</v>
      </c>
      <c r="U65" s="400"/>
      <c r="V65" s="400"/>
      <c r="W65" s="400"/>
      <c r="X65" s="400"/>
      <c r="Y65" s="400"/>
      <c r="Z65" s="400"/>
      <c r="AA65" s="400"/>
      <c r="AB65" s="400"/>
      <c r="AC65" s="400"/>
      <c r="AD65" s="400"/>
      <c r="AE65" s="400"/>
      <c r="AF65" s="400"/>
      <c r="AG65" s="400"/>
    </row>
    <row r="66" spans="1:33" ht="18.75" customHeight="1">
      <c r="A66" s="409"/>
      <c r="B66" s="409"/>
      <c r="C66" s="404"/>
      <c r="D66" s="404"/>
      <c r="E66" s="404"/>
      <c r="F66" s="404"/>
      <c r="G66" s="404"/>
      <c r="H66" s="404"/>
      <c r="I66" s="404"/>
      <c r="J66" s="404"/>
      <c r="K66" s="404"/>
      <c r="L66" s="404"/>
      <c r="M66" s="404"/>
      <c r="N66" s="404"/>
      <c r="O66" s="404"/>
      <c r="P66" s="404"/>
      <c r="Q66" s="404"/>
      <c r="R66" s="404"/>
      <c r="S66" s="404"/>
      <c r="T66" s="401" t="s">
        <v>161</v>
      </c>
      <c r="U66" s="401"/>
      <c r="V66" s="401"/>
      <c r="W66" s="401"/>
      <c r="X66" s="401"/>
      <c r="Y66" s="401"/>
      <c r="Z66" s="401"/>
      <c r="AA66" s="401"/>
      <c r="AB66" s="401"/>
      <c r="AC66" s="401"/>
      <c r="AD66" s="401"/>
      <c r="AE66" s="401"/>
      <c r="AF66" s="401"/>
      <c r="AG66" s="401"/>
    </row>
    <row r="67" spans="1:33" ht="18.75" customHeight="1">
      <c r="A67" s="409"/>
      <c r="B67" s="409"/>
      <c r="C67" s="404"/>
      <c r="D67" s="404"/>
      <c r="E67" s="404"/>
      <c r="F67" s="404"/>
      <c r="G67" s="404"/>
      <c r="H67" s="404"/>
      <c r="I67" s="404"/>
      <c r="J67" s="404"/>
      <c r="K67" s="404"/>
      <c r="L67" s="404"/>
      <c r="M67" s="404"/>
      <c r="N67" s="404"/>
      <c r="O67" s="404"/>
      <c r="P67" s="404"/>
      <c r="Q67" s="404"/>
      <c r="R67" s="404"/>
      <c r="S67" s="404"/>
      <c r="T67" s="400" t="s">
        <v>162</v>
      </c>
      <c r="U67" s="400"/>
      <c r="V67" s="400"/>
      <c r="W67" s="400"/>
      <c r="X67" s="400"/>
      <c r="Y67" s="400"/>
      <c r="Z67" s="400"/>
      <c r="AA67" s="400"/>
      <c r="AB67" s="400"/>
      <c r="AC67" s="400"/>
      <c r="AD67" s="400"/>
      <c r="AE67" s="400"/>
      <c r="AF67" s="400"/>
      <c r="AG67" s="400"/>
    </row>
    <row r="68" spans="1:33" ht="18.75" customHeight="1">
      <c r="A68" s="409"/>
      <c r="B68" s="409"/>
      <c r="C68" s="404"/>
      <c r="D68" s="404"/>
      <c r="E68" s="404"/>
      <c r="F68" s="404"/>
      <c r="G68" s="404"/>
      <c r="H68" s="404"/>
      <c r="I68" s="404"/>
      <c r="J68" s="404"/>
      <c r="K68" s="404"/>
      <c r="L68" s="404"/>
      <c r="M68" s="404"/>
      <c r="N68" s="404"/>
      <c r="O68" s="404"/>
      <c r="P68" s="404"/>
      <c r="Q68" s="404"/>
      <c r="R68" s="404"/>
      <c r="S68" s="404"/>
      <c r="T68" s="401" t="s">
        <v>161</v>
      </c>
      <c r="U68" s="401"/>
      <c r="V68" s="401"/>
      <c r="W68" s="401"/>
      <c r="X68" s="401"/>
      <c r="Y68" s="401"/>
      <c r="Z68" s="401"/>
      <c r="AA68" s="401"/>
      <c r="AB68" s="401"/>
      <c r="AC68" s="401"/>
      <c r="AD68" s="401"/>
      <c r="AE68" s="401"/>
      <c r="AF68" s="401"/>
      <c r="AG68" s="401"/>
    </row>
    <row r="69" spans="1:33" ht="18" customHeight="1">
      <c r="A69" s="174" t="s">
        <v>154</v>
      </c>
      <c r="B69"/>
      <c r="C69"/>
    </row>
    <row r="70" spans="1:33" ht="18" customHeight="1">
      <c r="A70" s="174"/>
      <c r="B70"/>
      <c r="C70"/>
    </row>
    <row r="71" spans="1:33" ht="18" customHeight="1">
      <c r="A71" s="174" t="s">
        <v>160</v>
      </c>
      <c r="B71"/>
      <c r="C71"/>
    </row>
    <row r="72" spans="1:33" ht="18" customHeight="1">
      <c r="A72" s="399" t="s">
        <v>150</v>
      </c>
      <c r="B72" s="399"/>
      <c r="C72" s="399"/>
      <c r="D72" s="399"/>
      <c r="E72" s="399"/>
      <c r="F72" s="399"/>
      <c r="G72" s="399"/>
      <c r="H72" s="399"/>
      <c r="I72" s="399"/>
      <c r="J72" s="399"/>
      <c r="K72" s="399"/>
      <c r="L72" s="399" t="s">
        <v>151</v>
      </c>
      <c r="M72" s="399"/>
      <c r="N72" s="399"/>
      <c r="O72" s="399"/>
      <c r="P72" s="399"/>
      <c r="Q72" s="399"/>
      <c r="R72" s="399"/>
      <c r="S72" s="399"/>
      <c r="T72" s="399"/>
      <c r="U72" s="399"/>
      <c r="V72" s="399"/>
      <c r="W72" s="399" t="s">
        <v>152</v>
      </c>
      <c r="X72" s="399"/>
      <c r="Y72" s="399"/>
      <c r="Z72" s="399"/>
      <c r="AA72" s="399"/>
      <c r="AB72" s="399"/>
      <c r="AC72" s="399"/>
      <c r="AD72" s="399"/>
      <c r="AE72" s="399"/>
      <c r="AF72" s="399"/>
      <c r="AG72" s="399"/>
    </row>
    <row r="73" spans="1:33" ht="18" customHeight="1">
      <c r="A73" s="399"/>
      <c r="B73" s="399"/>
      <c r="C73" s="399"/>
      <c r="D73" s="399"/>
      <c r="E73" s="399"/>
      <c r="F73" s="399"/>
      <c r="G73" s="399"/>
      <c r="H73" s="399"/>
      <c r="I73" s="399"/>
      <c r="J73" s="399"/>
      <c r="K73" s="399"/>
      <c r="L73" s="399"/>
      <c r="M73" s="399"/>
      <c r="N73" s="399"/>
      <c r="O73" s="399"/>
      <c r="P73" s="399"/>
      <c r="Q73" s="399"/>
      <c r="R73" s="399"/>
      <c r="S73" s="399"/>
      <c r="T73" s="399"/>
      <c r="U73" s="399"/>
      <c r="V73" s="399"/>
      <c r="W73" s="399"/>
      <c r="X73" s="399"/>
      <c r="Y73" s="399"/>
      <c r="Z73" s="399"/>
      <c r="AA73" s="399"/>
      <c r="AB73" s="399"/>
      <c r="AC73" s="399"/>
      <c r="AD73" s="399"/>
      <c r="AE73" s="399"/>
      <c r="AF73" s="399"/>
      <c r="AG73" s="399"/>
    </row>
    <row r="74" spans="1:33" ht="37.5" customHeight="1">
      <c r="A74" s="404"/>
      <c r="B74" s="404"/>
      <c r="C74" s="404"/>
      <c r="D74" s="404"/>
      <c r="E74" s="404"/>
      <c r="F74" s="404"/>
      <c r="G74" s="404"/>
      <c r="H74" s="404"/>
      <c r="I74" s="404"/>
      <c r="J74" s="404"/>
      <c r="K74" s="404"/>
      <c r="L74" s="404"/>
      <c r="M74" s="404"/>
      <c r="N74" s="404"/>
      <c r="O74" s="404"/>
      <c r="P74" s="404"/>
      <c r="Q74" s="404"/>
      <c r="R74" s="404"/>
      <c r="S74" s="404"/>
      <c r="T74" s="404"/>
      <c r="U74" s="404"/>
      <c r="V74" s="404"/>
      <c r="W74" s="404"/>
      <c r="X74" s="404"/>
      <c r="Y74" s="404"/>
      <c r="Z74" s="404"/>
      <c r="AA74" s="404"/>
      <c r="AB74" s="404"/>
      <c r="AC74" s="404"/>
      <c r="AD74" s="404"/>
      <c r="AE74" s="404"/>
      <c r="AF74" s="404"/>
      <c r="AG74" s="404"/>
    </row>
    <row r="75" spans="1:33" ht="37.5" customHeight="1">
      <c r="A75" s="406"/>
      <c r="B75" s="406"/>
      <c r="C75" s="406"/>
      <c r="D75" s="406"/>
      <c r="E75" s="406"/>
      <c r="F75" s="406"/>
      <c r="G75" s="406"/>
      <c r="H75" s="406"/>
      <c r="I75" s="406"/>
      <c r="J75" s="406"/>
      <c r="K75" s="406"/>
      <c r="L75" s="406"/>
      <c r="M75" s="406"/>
      <c r="N75" s="406"/>
      <c r="O75" s="406"/>
      <c r="P75" s="406"/>
      <c r="Q75" s="406"/>
      <c r="R75" s="406"/>
      <c r="S75" s="406"/>
      <c r="T75" s="406"/>
      <c r="U75" s="406"/>
      <c r="V75" s="406"/>
      <c r="W75" s="406"/>
      <c r="X75" s="406"/>
      <c r="Y75" s="406"/>
      <c r="Z75" s="406"/>
      <c r="AA75" s="406"/>
      <c r="AB75" s="406"/>
      <c r="AC75" s="406"/>
      <c r="AD75" s="406"/>
      <c r="AE75" s="406"/>
      <c r="AF75" s="406"/>
      <c r="AG75" s="406"/>
    </row>
    <row r="76" spans="1:33" ht="37.5" customHeight="1">
      <c r="A76" s="406"/>
      <c r="B76" s="406"/>
      <c r="C76" s="406"/>
      <c r="D76" s="406"/>
      <c r="E76" s="406"/>
      <c r="F76" s="406"/>
      <c r="G76" s="406"/>
      <c r="H76" s="406"/>
      <c r="I76" s="406"/>
      <c r="J76" s="406"/>
      <c r="K76" s="406"/>
      <c r="L76" s="406"/>
      <c r="M76" s="406"/>
      <c r="N76" s="406"/>
      <c r="O76" s="406"/>
      <c r="P76" s="406"/>
      <c r="Q76" s="406"/>
      <c r="R76" s="406"/>
      <c r="S76" s="406"/>
      <c r="T76" s="406"/>
      <c r="U76" s="406"/>
      <c r="V76" s="406"/>
      <c r="W76" s="406"/>
      <c r="X76" s="406"/>
      <c r="Y76" s="406"/>
      <c r="Z76" s="406"/>
      <c r="AA76" s="406"/>
      <c r="AB76" s="406"/>
      <c r="AC76" s="406"/>
      <c r="AD76" s="406"/>
      <c r="AE76" s="406"/>
      <c r="AF76" s="406"/>
      <c r="AG76" s="406"/>
    </row>
    <row r="77" spans="1:33" ht="18" customHeight="1">
      <c r="A77" s="173"/>
      <c r="B77"/>
      <c r="C77"/>
    </row>
  </sheetData>
  <mergeCells count="113">
    <mergeCell ref="A48:P48"/>
    <mergeCell ref="Q48:Y48"/>
    <mergeCell ref="A52:P52"/>
    <mergeCell ref="Q52:Y52"/>
    <mergeCell ref="A56:B68"/>
    <mergeCell ref="T56:AG56"/>
    <mergeCell ref="AL21:BI21"/>
    <mergeCell ref="W21:AB21"/>
    <mergeCell ref="W22:AB22"/>
    <mergeCell ref="W23:AB23"/>
    <mergeCell ref="AJ23:AV23"/>
    <mergeCell ref="AJ24:AV24"/>
    <mergeCell ref="AW22:BC22"/>
    <mergeCell ref="AW23:BC23"/>
    <mergeCell ref="AW24:BC24"/>
    <mergeCell ref="AK52:AW52"/>
    <mergeCell ref="AX52:BD52"/>
    <mergeCell ref="AX53:BD53"/>
    <mergeCell ref="W24:AB24"/>
    <mergeCell ref="AJ22:AV22"/>
    <mergeCell ref="AK50:AW50"/>
    <mergeCell ref="AX50:BD50"/>
    <mergeCell ref="AK51:AW51"/>
    <mergeCell ref="AX51:BD51"/>
    <mergeCell ref="A75:K75"/>
    <mergeCell ref="L75:V75"/>
    <mergeCell ref="W75:AG75"/>
    <mergeCell ref="A76:K76"/>
    <mergeCell ref="L76:V76"/>
    <mergeCell ref="W76:AG76"/>
    <mergeCell ref="C61:S62"/>
    <mergeCell ref="C63:S64"/>
    <mergeCell ref="C65:S66"/>
    <mergeCell ref="C67:S68"/>
    <mergeCell ref="T57:AG57"/>
    <mergeCell ref="T58:AG58"/>
    <mergeCell ref="T59:AG59"/>
    <mergeCell ref="A74:K74"/>
    <mergeCell ref="L74:V74"/>
    <mergeCell ref="W74:AG74"/>
    <mergeCell ref="T65:AG65"/>
    <mergeCell ref="T66:AG66"/>
    <mergeCell ref="A72:K73"/>
    <mergeCell ref="W72:AG73"/>
    <mergeCell ref="H2:Z2"/>
    <mergeCell ref="C4:I4"/>
    <mergeCell ref="C8:I8"/>
    <mergeCell ref="L8:M8"/>
    <mergeCell ref="P13:Q13"/>
    <mergeCell ref="N8:O8"/>
    <mergeCell ref="M16:N16"/>
    <mergeCell ref="L72:V73"/>
    <mergeCell ref="T67:AG67"/>
    <mergeCell ref="T68:AG68"/>
    <mergeCell ref="N9:O9"/>
    <mergeCell ref="T60:AG60"/>
    <mergeCell ref="T61:AG61"/>
    <mergeCell ref="T62:AG62"/>
    <mergeCell ref="A30:AG30"/>
    <mergeCell ref="B34:AG34"/>
    <mergeCell ref="M41:Q41"/>
    <mergeCell ref="C56:S56"/>
    <mergeCell ref="C57:S58"/>
    <mergeCell ref="C59:S60"/>
    <mergeCell ref="G36:H36"/>
    <mergeCell ref="T63:AG63"/>
    <mergeCell ref="T64:AG64"/>
    <mergeCell ref="A46:AG46"/>
    <mergeCell ref="C11:I11"/>
    <mergeCell ref="C16:I16"/>
    <mergeCell ref="C36:D36"/>
    <mergeCell ref="E36:F36"/>
    <mergeCell ref="C6:I6"/>
    <mergeCell ref="L6:AD6"/>
    <mergeCell ref="Q8:R8"/>
    <mergeCell ref="Q9:R9"/>
    <mergeCell ref="T8:U8"/>
    <mergeCell ref="T9:U9"/>
    <mergeCell ref="L9:M9"/>
    <mergeCell ref="T28:AD28"/>
    <mergeCell ref="D32:AC32"/>
    <mergeCell ref="D33:AC33"/>
    <mergeCell ref="M43:Q43"/>
    <mergeCell ref="I36:J36"/>
    <mergeCell ref="K36:L36"/>
    <mergeCell ref="M36:N36"/>
    <mergeCell ref="O36:P36"/>
    <mergeCell ref="I38:K38"/>
    <mergeCell ref="I41:K41"/>
    <mergeCell ref="M42:Q42"/>
    <mergeCell ref="S43:AF43"/>
    <mergeCell ref="Q39:AF39"/>
    <mergeCell ref="S42:AF42"/>
    <mergeCell ref="S41:AF41"/>
    <mergeCell ref="Q38:AF38"/>
    <mergeCell ref="AI16:BH18"/>
    <mergeCell ref="Z13:AA13"/>
    <mergeCell ref="A31:AG31"/>
    <mergeCell ref="L13:M13"/>
    <mergeCell ref="N13:O13"/>
    <mergeCell ref="R16:S16"/>
    <mergeCell ref="V16:AB16"/>
    <mergeCell ref="AE28:AF28"/>
    <mergeCell ref="AW25:BC25"/>
    <mergeCell ref="A29:AG29"/>
    <mergeCell ref="H13:I13"/>
    <mergeCell ref="R13:S13"/>
    <mergeCell ref="T13:U13"/>
    <mergeCell ref="V13:W13"/>
    <mergeCell ref="X13:Y13"/>
    <mergeCell ref="J13:K13"/>
    <mergeCell ref="B28:S28"/>
    <mergeCell ref="W14:AB14"/>
  </mergeCells>
  <phoneticPr fontId="3"/>
  <dataValidations count="1">
    <dataValidation imeMode="off" allowBlank="1" showInputMessage="1" showErrorMessage="1" sqref="I36:J36 J13:AA13 Q8:R9 M36:N36 V16:AB16 E36:F36 N8:O9 T8:U9 W14" xr:uid="{00000000-0002-0000-0000-000000000000}"/>
  </dataValidations>
  <printOptions horizontalCentered="1" verticalCentered="1"/>
  <pageMargins left="0.78740157480314965" right="0.78740157480314965" top="0.78740157480314965" bottom="0.78740157480314965" header="0.39370078740157483" footer="0.39370078740157483"/>
  <pageSetup paperSize="9" scale="98" orientation="portrait" r:id="rId1"/>
  <headerFooter alignWithMargins="0"/>
  <rowBreaks count="1" manualBreakCount="1">
    <brk id="45" max="32" man="1"/>
  </rowBreaks>
  <drawing r:id="rId2"/>
  <legacyDrawing r:id="rId3"/>
  <mc:AlternateContent xmlns:mc="http://schemas.openxmlformats.org/markup-compatibility/2006">
    <mc:Choice Requires="x14">
      <controls>
        <mc:AlternateContent xmlns:mc="http://schemas.openxmlformats.org/markup-compatibility/2006">
          <mc:Choice Requires="x14">
            <control shapeId="14" r:id="rId4" name="Check Box 2">
              <controlPr defaultSize="0" autoFill="0" autoLine="0" autoPict="0">
                <anchor moveWithCells="1">
                  <from>
                    <xdr:col>19</xdr:col>
                    <xdr:colOff>47625</xdr:colOff>
                    <xdr:row>56</xdr:row>
                    <xdr:rowOff>0</xdr:rowOff>
                  </from>
                  <to>
                    <xdr:col>20</xdr:col>
                    <xdr:colOff>133350</xdr:colOff>
                    <xdr:row>56</xdr:row>
                    <xdr:rowOff>171450</xdr:rowOff>
                  </to>
                </anchor>
              </controlPr>
            </control>
          </mc:Choice>
        </mc:AlternateContent>
        <mc:AlternateContent xmlns:mc="http://schemas.openxmlformats.org/markup-compatibility/2006">
          <mc:Choice Requires="x14">
            <control shapeId="15" r:id="rId5" name="Check Box 3">
              <controlPr defaultSize="0" autoFill="0" autoLine="0" autoPict="0">
                <anchor moveWithCells="1">
                  <from>
                    <xdr:col>19</xdr:col>
                    <xdr:colOff>47625</xdr:colOff>
                    <xdr:row>57</xdr:row>
                    <xdr:rowOff>0</xdr:rowOff>
                  </from>
                  <to>
                    <xdr:col>20</xdr:col>
                    <xdr:colOff>133350</xdr:colOff>
                    <xdr:row>57</xdr:row>
                    <xdr:rowOff>171450</xdr:rowOff>
                  </to>
                </anchor>
              </controlPr>
            </control>
          </mc:Choice>
        </mc:AlternateContent>
        <mc:AlternateContent xmlns:mc="http://schemas.openxmlformats.org/markup-compatibility/2006">
          <mc:Choice Requires="x14">
            <control shapeId="16" r:id="rId6" name="Check Box 4">
              <controlPr defaultSize="0" autoFill="0" autoLine="0" autoPict="0">
                <anchor moveWithCells="1">
                  <from>
                    <xdr:col>19</xdr:col>
                    <xdr:colOff>47625</xdr:colOff>
                    <xdr:row>58</xdr:row>
                    <xdr:rowOff>0</xdr:rowOff>
                  </from>
                  <to>
                    <xdr:col>20</xdr:col>
                    <xdr:colOff>133350</xdr:colOff>
                    <xdr:row>58</xdr:row>
                    <xdr:rowOff>171450</xdr:rowOff>
                  </to>
                </anchor>
              </controlPr>
            </control>
          </mc:Choice>
        </mc:AlternateContent>
        <mc:AlternateContent xmlns:mc="http://schemas.openxmlformats.org/markup-compatibility/2006">
          <mc:Choice Requires="x14">
            <control shapeId="17" r:id="rId7" name="Check Box 5">
              <controlPr defaultSize="0" autoFill="0" autoLine="0" autoPict="0">
                <anchor moveWithCells="1">
                  <from>
                    <xdr:col>19</xdr:col>
                    <xdr:colOff>47625</xdr:colOff>
                    <xdr:row>59</xdr:row>
                    <xdr:rowOff>0</xdr:rowOff>
                  </from>
                  <to>
                    <xdr:col>20</xdr:col>
                    <xdr:colOff>133350</xdr:colOff>
                    <xdr:row>59</xdr:row>
                    <xdr:rowOff>171450</xdr:rowOff>
                  </to>
                </anchor>
              </controlPr>
            </control>
          </mc:Choice>
        </mc:AlternateContent>
        <mc:AlternateContent xmlns:mc="http://schemas.openxmlformats.org/markup-compatibility/2006">
          <mc:Choice Requires="x14">
            <control shapeId="18" r:id="rId8" name="Check Box 6">
              <controlPr defaultSize="0" autoFill="0" autoLine="0" autoPict="0">
                <anchor moveWithCells="1">
                  <from>
                    <xdr:col>19</xdr:col>
                    <xdr:colOff>47625</xdr:colOff>
                    <xdr:row>61</xdr:row>
                    <xdr:rowOff>0</xdr:rowOff>
                  </from>
                  <to>
                    <xdr:col>20</xdr:col>
                    <xdr:colOff>133350</xdr:colOff>
                    <xdr:row>61</xdr:row>
                    <xdr:rowOff>171450</xdr:rowOff>
                  </to>
                </anchor>
              </controlPr>
            </control>
          </mc:Choice>
        </mc:AlternateContent>
        <mc:AlternateContent xmlns:mc="http://schemas.openxmlformats.org/markup-compatibility/2006">
          <mc:Choice Requires="x14">
            <control shapeId="19" r:id="rId9" name="Check Box 7">
              <controlPr defaultSize="0" autoFill="0" autoLine="0" autoPict="0">
                <anchor moveWithCells="1">
                  <from>
                    <xdr:col>19</xdr:col>
                    <xdr:colOff>47625</xdr:colOff>
                    <xdr:row>60</xdr:row>
                    <xdr:rowOff>9525</xdr:rowOff>
                  </from>
                  <to>
                    <xdr:col>20</xdr:col>
                    <xdr:colOff>133350</xdr:colOff>
                    <xdr:row>60</xdr:row>
                    <xdr:rowOff>180975</xdr:rowOff>
                  </to>
                </anchor>
              </controlPr>
            </control>
          </mc:Choice>
        </mc:AlternateContent>
        <mc:AlternateContent xmlns:mc="http://schemas.openxmlformats.org/markup-compatibility/2006">
          <mc:Choice Requires="x14">
            <control shapeId="20" r:id="rId10" name="Check Box 8">
              <controlPr defaultSize="0" autoFill="0" autoLine="0" autoPict="0">
                <anchor moveWithCells="1">
                  <from>
                    <xdr:col>19</xdr:col>
                    <xdr:colOff>47625</xdr:colOff>
                    <xdr:row>62</xdr:row>
                    <xdr:rowOff>9525</xdr:rowOff>
                  </from>
                  <to>
                    <xdr:col>20</xdr:col>
                    <xdr:colOff>133350</xdr:colOff>
                    <xdr:row>62</xdr:row>
                    <xdr:rowOff>180975</xdr:rowOff>
                  </to>
                </anchor>
              </controlPr>
            </control>
          </mc:Choice>
        </mc:AlternateContent>
        <mc:AlternateContent xmlns:mc="http://schemas.openxmlformats.org/markup-compatibility/2006">
          <mc:Choice Requires="x14">
            <control shapeId="21" r:id="rId11" name="Check Box 9">
              <controlPr defaultSize="0" autoFill="0" autoLine="0" autoPict="0">
                <anchor moveWithCells="1">
                  <from>
                    <xdr:col>19</xdr:col>
                    <xdr:colOff>47625</xdr:colOff>
                    <xdr:row>63</xdr:row>
                    <xdr:rowOff>9525</xdr:rowOff>
                  </from>
                  <to>
                    <xdr:col>20</xdr:col>
                    <xdr:colOff>133350</xdr:colOff>
                    <xdr:row>63</xdr:row>
                    <xdr:rowOff>180975</xdr:rowOff>
                  </to>
                </anchor>
              </controlPr>
            </control>
          </mc:Choice>
        </mc:AlternateContent>
        <mc:AlternateContent xmlns:mc="http://schemas.openxmlformats.org/markup-compatibility/2006">
          <mc:Choice Requires="x14">
            <control shapeId="22" r:id="rId12" name="Check Box 10">
              <controlPr defaultSize="0" autoFill="0" autoLine="0" autoPict="0">
                <anchor moveWithCells="1">
                  <from>
                    <xdr:col>19</xdr:col>
                    <xdr:colOff>47625</xdr:colOff>
                    <xdr:row>64</xdr:row>
                    <xdr:rowOff>9525</xdr:rowOff>
                  </from>
                  <to>
                    <xdr:col>20</xdr:col>
                    <xdr:colOff>133350</xdr:colOff>
                    <xdr:row>64</xdr:row>
                    <xdr:rowOff>180975</xdr:rowOff>
                  </to>
                </anchor>
              </controlPr>
            </control>
          </mc:Choice>
        </mc:AlternateContent>
        <mc:AlternateContent xmlns:mc="http://schemas.openxmlformats.org/markup-compatibility/2006">
          <mc:Choice Requires="x14">
            <control shapeId="23" r:id="rId13" name="Check Box 11">
              <controlPr defaultSize="0" autoFill="0" autoLine="0" autoPict="0">
                <anchor moveWithCells="1">
                  <from>
                    <xdr:col>19</xdr:col>
                    <xdr:colOff>47625</xdr:colOff>
                    <xdr:row>65</xdr:row>
                    <xdr:rowOff>9525</xdr:rowOff>
                  </from>
                  <to>
                    <xdr:col>20</xdr:col>
                    <xdr:colOff>123825</xdr:colOff>
                    <xdr:row>65</xdr:row>
                    <xdr:rowOff>190500</xdr:rowOff>
                  </to>
                </anchor>
              </controlPr>
            </control>
          </mc:Choice>
        </mc:AlternateContent>
        <mc:AlternateContent xmlns:mc="http://schemas.openxmlformats.org/markup-compatibility/2006">
          <mc:Choice Requires="x14">
            <control shapeId="24" r:id="rId14" name="Check Box 12">
              <controlPr defaultSize="0" autoFill="0" autoLine="0" autoPict="0">
                <anchor moveWithCells="1">
                  <from>
                    <xdr:col>19</xdr:col>
                    <xdr:colOff>47625</xdr:colOff>
                    <xdr:row>66</xdr:row>
                    <xdr:rowOff>9525</xdr:rowOff>
                  </from>
                  <to>
                    <xdr:col>20</xdr:col>
                    <xdr:colOff>123825</xdr:colOff>
                    <xdr:row>66</xdr:row>
                    <xdr:rowOff>190500</xdr:rowOff>
                  </to>
                </anchor>
              </controlPr>
            </control>
          </mc:Choice>
        </mc:AlternateContent>
        <mc:AlternateContent xmlns:mc="http://schemas.openxmlformats.org/markup-compatibility/2006">
          <mc:Choice Requires="x14">
            <control shapeId="25" r:id="rId15" name="Check Box 13">
              <controlPr defaultSize="0" autoFill="0" autoLine="0" autoPict="0">
                <anchor moveWithCells="1">
                  <from>
                    <xdr:col>19</xdr:col>
                    <xdr:colOff>47625</xdr:colOff>
                    <xdr:row>67</xdr:row>
                    <xdr:rowOff>9525</xdr:rowOff>
                  </from>
                  <to>
                    <xdr:col>20</xdr:col>
                    <xdr:colOff>123825</xdr:colOff>
                    <xdr:row>67</xdr:row>
                    <xdr:rowOff>190500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 id="{A5763DEE-2340-4A1B-92C9-14BF2751059B}">
            <xm:f>OR(入力シート!$C$10&lt;&gt;"")</xm:f>
            <x14:dxf>
              <border>
                <left style="thin">
                  <color auto="1"/>
                </left>
                <right style="thin">
                  <color auto="1"/>
                </right>
                <top style="thin">
                  <color auto="1"/>
                </top>
                <bottom style="thin">
                  <color auto="1"/>
                </bottom>
                <vertical/>
                <horizontal/>
              </border>
            </x14:dxf>
          </x14:cfRule>
          <xm:sqref>M16:N16</xm:sqref>
        </x14:conditionalFormatting>
        <x14:conditionalFormatting xmlns:xm="http://schemas.microsoft.com/office/excel/2006/main">
          <x14:cfRule type="expression" priority="1" id="{E1732007-E6B1-40A5-A05D-00AF5C738104}">
            <xm:f>OR(入力シート!$C$10="")</xm:f>
            <x14:dxf>
              <border>
                <left style="thin">
                  <color auto="1"/>
                </left>
                <right style="thin">
                  <color auto="1"/>
                </right>
                <top style="thin">
                  <color auto="1"/>
                </top>
                <bottom style="thin">
                  <color auto="1"/>
                </bottom>
                <vertical/>
                <horizontal/>
              </border>
            </x14:dxf>
          </x14:cfRule>
          <xm:sqref>R16:S16</xm:sqref>
        </x14:conditionalFormatting>
      </x14:conditionalFormatting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00B050"/>
  </sheetPr>
  <dimension ref="A1:M40"/>
  <sheetViews>
    <sheetView topLeftCell="A3" zoomScaleNormal="100" workbookViewId="0">
      <selection activeCell="G33" sqref="G33:M34"/>
    </sheetView>
  </sheetViews>
  <sheetFormatPr defaultRowHeight="13.5"/>
  <cols>
    <col min="1" max="1" width="3.875" customWidth="1"/>
    <col min="2" max="2" width="17" customWidth="1"/>
    <col min="3" max="9" width="5.875" customWidth="1"/>
    <col min="10" max="10" width="5.625" customWidth="1"/>
    <col min="11" max="13" width="5.875" customWidth="1"/>
    <col min="14" max="15" width="5.625" customWidth="1"/>
    <col min="16" max="16" width="10.5" bestFit="1" customWidth="1"/>
    <col min="17" max="17" width="5.625" customWidth="1"/>
    <col min="18" max="46" width="2.5" customWidth="1"/>
  </cols>
  <sheetData>
    <row r="1" spans="1:13">
      <c r="G1" s="560" t="s">
        <v>80</v>
      </c>
      <c r="H1" s="560"/>
      <c r="I1" s="560"/>
      <c r="J1" s="560"/>
      <c r="K1" s="560"/>
      <c r="L1" s="560"/>
      <c r="M1" s="560"/>
    </row>
    <row r="2" spans="1:13" ht="21" customHeight="1">
      <c r="G2" s="460" t="s">
        <v>81</v>
      </c>
      <c r="H2" s="460"/>
      <c r="I2" s="561" t="str">
        <f>IF(入力シート!C57="","",入力シート!C57)</f>
        <v/>
      </c>
      <c r="J2" s="562"/>
      <c r="K2" s="562"/>
      <c r="L2" s="562"/>
      <c r="M2" s="563"/>
    </row>
    <row r="3" spans="1:13" ht="21" customHeight="1">
      <c r="G3" s="460" t="s">
        <v>82</v>
      </c>
      <c r="H3" s="460"/>
      <c r="I3" s="560" t="str">
        <f>IF(入力シート!C58="","",入力シート!C58)</f>
        <v/>
      </c>
      <c r="J3" s="560"/>
      <c r="K3" s="560"/>
      <c r="L3" s="560"/>
      <c r="M3" s="560"/>
    </row>
    <row r="4" spans="1:13" ht="21" customHeight="1">
      <c r="G4" s="460" t="s">
        <v>83</v>
      </c>
      <c r="H4" s="460"/>
      <c r="I4" s="560" t="str">
        <f>IF(入力シート!C59="","",入力シート!C59)</f>
        <v/>
      </c>
      <c r="J4" s="560"/>
      <c r="K4" s="560"/>
      <c r="L4" s="560"/>
      <c r="M4" s="560"/>
    </row>
    <row r="5" spans="1:13">
      <c r="G5" s="565" t="s">
        <v>110</v>
      </c>
      <c r="H5" s="565"/>
      <c r="I5" s="566" t="str">
        <f>IF(入力シート!C60="","",入力シート!C60)</f>
        <v/>
      </c>
      <c r="J5" s="566"/>
      <c r="K5" s="566"/>
      <c r="L5" s="566"/>
      <c r="M5" s="566"/>
    </row>
    <row r="6" spans="1:13" ht="21" customHeight="1">
      <c r="G6" s="567" t="s">
        <v>84</v>
      </c>
      <c r="H6" s="567"/>
      <c r="I6" s="568" t="str">
        <f>IF(入力シート!C61="","",入力シート!C61)</f>
        <v/>
      </c>
      <c r="J6" s="568"/>
      <c r="K6" s="568"/>
      <c r="L6" s="568"/>
      <c r="M6" s="568"/>
    </row>
    <row r="7" spans="1:13">
      <c r="G7" s="91"/>
      <c r="H7" s="91"/>
      <c r="I7" s="91"/>
      <c r="J7" s="91"/>
      <c r="K7" s="91"/>
      <c r="L7" s="91"/>
      <c r="M7" s="91"/>
    </row>
    <row r="8" spans="1:13" ht="33.75" customHeight="1">
      <c r="A8" s="569" t="s">
        <v>236</v>
      </c>
      <c r="B8" s="569"/>
      <c r="C8" s="569"/>
      <c r="D8" s="569"/>
      <c r="E8" s="569"/>
      <c r="F8" s="569"/>
      <c r="G8" s="569"/>
      <c r="H8" s="569"/>
      <c r="I8" s="569"/>
      <c r="J8" s="569"/>
      <c r="K8" s="569"/>
      <c r="L8" s="569"/>
      <c r="M8" s="569"/>
    </row>
    <row r="9" spans="1:13" ht="12" customHeight="1">
      <c r="A9" s="119"/>
      <c r="B9" s="120"/>
      <c r="C9" s="119"/>
      <c r="D9" s="120"/>
      <c r="E9" s="120"/>
      <c r="F9" s="120"/>
      <c r="G9" s="120"/>
      <c r="H9" s="120"/>
      <c r="I9" s="120"/>
      <c r="J9" s="120"/>
      <c r="K9" s="120"/>
      <c r="L9" s="120"/>
      <c r="M9" s="121"/>
    </row>
    <row r="10" spans="1:13">
      <c r="A10" s="463" t="s">
        <v>85</v>
      </c>
      <c r="B10" s="464"/>
      <c r="C10" s="122"/>
      <c r="D10" s="133" t="s">
        <v>86</v>
      </c>
      <c r="E10" s="133" t="s">
        <v>87</v>
      </c>
      <c r="F10" s="133" t="s">
        <v>88</v>
      </c>
      <c r="G10" s="133" t="s">
        <v>89</v>
      </c>
      <c r="H10" s="133" t="s">
        <v>90</v>
      </c>
      <c r="I10" s="133" t="s">
        <v>87</v>
      </c>
      <c r="J10" s="133" t="s">
        <v>88</v>
      </c>
      <c r="K10" s="133" t="s">
        <v>89</v>
      </c>
      <c r="L10" s="133" t="s">
        <v>91</v>
      </c>
      <c r="M10" s="123"/>
    </row>
    <row r="11" spans="1:13" ht="38.25" customHeight="1">
      <c r="A11" s="476"/>
      <c r="B11" s="477"/>
      <c r="C11" s="242" t="str">
        <f>IF(F22="","",IF($D$27&lt;=99999999,"",IF($D$27&lt;1000000000,"\",ROUNDDOWN($D$27/1000000000,0)-ROUNDDOWN($D$27/10000000000,0)*10)))</f>
        <v/>
      </c>
      <c r="D11" s="243" t="str">
        <f>IF(F22="","",IF($D$27&lt;=9999999,"",IF($D$27&lt;100000000,"\",ROUNDDOWN($D$27/100000000,0)-ROUNDDOWN($D$27/1000000000,0)*10)))</f>
        <v/>
      </c>
      <c r="E11" s="243" t="str">
        <f>IF(F22="","",IF($D$27&lt;=999999,"",IF($D$27&lt;10000000,"\",ROUNDDOWN($D$27/10000000,0)-ROUNDDOWN($D$27/100000000,0)*10)))</f>
        <v/>
      </c>
      <c r="F11" s="243" t="str">
        <f>IF(F22="","",IF($D$27&lt;=99999,"",IF($D$27&lt;1000000,"\",ROUNDDOWN($D$27/1000000,0)-ROUNDDOWN($D$27/10000000,0)*10)))</f>
        <v/>
      </c>
      <c r="G11" s="243" t="str">
        <f>IF(F22="","",IF($D$27&lt;=9999,"",IF($D$27&lt;100000,"\",ROUNDDOWN($D$27/100000,0)-ROUNDDOWN($D$27/1000000,0)*10)))</f>
        <v/>
      </c>
      <c r="H11" s="243" t="str">
        <f>IF(F22="","",IF($D$27&lt;=999,"",IF($D$27&lt;10000,"\",ROUNDDOWN($D$27/10000,0)-ROUNDDOWN($D$27/100000,0)*10)))</f>
        <v/>
      </c>
      <c r="I11" s="243" t="str">
        <f>IF(F22="","",IF($D$27&lt;=99,"",IF($D$27&lt;1000,"\",ROUNDDOWN($D$27/1000,0)-ROUNDDOWN($D$27/10000,0)*10)))</f>
        <v/>
      </c>
      <c r="J11" s="243" t="str">
        <f>IF(F22="","",IF($D$27&lt;=9,"",IF($D$27&lt;100,"\",ROUNDDOWN($D$27/100,0)-ROUNDDOWN($D$27/1000,0)*10)))</f>
        <v/>
      </c>
      <c r="K11" s="243" t="str">
        <f>IF($D$27="","",LEFT(RIGHT($D$27,2),1))</f>
        <v>0</v>
      </c>
      <c r="L11" s="243" t="str">
        <f>IF($D$27="","",RIGHT($D$27,1))</f>
        <v>0</v>
      </c>
      <c r="M11" s="123"/>
    </row>
    <row r="12" spans="1:13">
      <c r="A12" s="476"/>
      <c r="B12" s="477"/>
      <c r="C12" s="721"/>
      <c r="D12" s="722"/>
      <c r="E12" s="722"/>
      <c r="F12" s="722"/>
      <c r="G12" s="722"/>
      <c r="H12" s="722"/>
      <c r="I12" s="722"/>
      <c r="J12" s="722"/>
      <c r="K12" s="722"/>
      <c r="L12" s="723"/>
      <c r="M12" s="549"/>
    </row>
    <row r="13" spans="1:13" ht="29.1" customHeight="1">
      <c r="A13" s="476" t="s">
        <v>237</v>
      </c>
      <c r="B13" s="477"/>
      <c r="C13" s="571" t="str">
        <f>完成届!J2</f>
        <v>　</v>
      </c>
      <c r="D13" s="572"/>
      <c r="E13" s="572"/>
      <c r="F13" s="572"/>
      <c r="G13" s="572"/>
      <c r="H13" s="572"/>
      <c r="I13" s="572"/>
      <c r="J13" s="572"/>
      <c r="K13" s="572"/>
      <c r="L13" s="572"/>
      <c r="M13" s="573"/>
    </row>
    <row r="14" spans="1:13" ht="27.75" customHeight="1">
      <c r="A14" s="476" t="s">
        <v>238</v>
      </c>
      <c r="B14" s="477"/>
      <c r="C14" s="724" t="str">
        <f>"　"&amp;IF(契約書!L6="","",契約書!L6)</f>
        <v>　</v>
      </c>
      <c r="D14" s="725"/>
      <c r="E14" s="725"/>
      <c r="F14" s="725"/>
      <c r="G14" s="725"/>
      <c r="H14" s="725"/>
      <c r="I14" s="725"/>
      <c r="J14" s="725"/>
      <c r="K14" s="725"/>
      <c r="L14" s="725"/>
      <c r="M14" s="726"/>
    </row>
    <row r="15" spans="1:13">
      <c r="A15" s="476" t="s">
        <v>239</v>
      </c>
      <c r="B15" s="477"/>
      <c r="C15" s="579" t="s">
        <v>92</v>
      </c>
      <c r="D15" s="135"/>
      <c r="E15" s="459" t="s">
        <v>341</v>
      </c>
      <c r="F15" s="628" t="str">
        <f>IF(入力シート!C6="","",入力シート!C6)</f>
        <v/>
      </c>
      <c r="G15" s="459" t="s">
        <v>93</v>
      </c>
      <c r="H15" s="616" t="str">
        <f>IF(入力シート!C6="","",入力シート!C6)</f>
        <v/>
      </c>
      <c r="I15" s="459" t="s">
        <v>94</v>
      </c>
      <c r="J15" s="619" t="str">
        <f>IF(入力シート!C6="","",入力シート!C6)</f>
        <v/>
      </c>
      <c r="K15" s="459" t="s">
        <v>95</v>
      </c>
      <c r="L15" s="135"/>
      <c r="M15" s="136"/>
    </row>
    <row r="16" spans="1:13">
      <c r="A16" s="476"/>
      <c r="B16" s="477"/>
      <c r="C16" s="580"/>
      <c r="D16" s="91"/>
      <c r="E16" s="418"/>
      <c r="F16" s="637"/>
      <c r="G16" s="418"/>
      <c r="H16" s="638"/>
      <c r="I16" s="418"/>
      <c r="J16" s="639"/>
      <c r="K16" s="418"/>
      <c r="L16" s="91"/>
      <c r="M16" s="137"/>
    </row>
    <row r="17" spans="1:13">
      <c r="A17" s="476"/>
      <c r="B17" s="477"/>
      <c r="C17" s="580" t="s">
        <v>96</v>
      </c>
      <c r="D17" s="91"/>
      <c r="E17" s="418" t="s">
        <v>341</v>
      </c>
      <c r="F17" s="839" t="str">
        <f>IF(AND(入力シート!C41="",入力シート!C42=""),IF(入力シート!C7="","",入力シート!C7),IF(AND(入力シート!C41="",入力シート!C42&lt;&gt;""),入力シート!C42,IF(AND(入力シート!C41&lt;&gt;"",入力シート!C42=""),入力シート!C41,入力シート!C42)))</f>
        <v/>
      </c>
      <c r="G17" s="418" t="s">
        <v>93</v>
      </c>
      <c r="H17" s="841" t="str">
        <f>IF(AND(入力シート!C41="",入力シート!C42=""),IF(入力シート!C7="","",入力シート!C7),IF(AND(入力シート!C41="",入力シート!C42&lt;&gt;""),入力シート!C42,IF(AND(入力シート!C41&lt;&gt;"",入力シート!C42=""),入力シート!C41,入力シート!C42)))</f>
        <v/>
      </c>
      <c r="I17" s="418" t="s">
        <v>94</v>
      </c>
      <c r="J17" s="843" t="str">
        <f>IF(AND(入力シート!C41="",入力シート!C42=""),IF(入力シート!C7="","",入力シート!C7),IF(AND(入力シート!C41="",入力シート!C42&lt;&gt;""),入力シート!C42,IF(AND(入力シート!C41&lt;&gt;"",入力シート!C42=""),入力シート!C41,入力シート!C42)))</f>
        <v/>
      </c>
      <c r="K17" s="418" t="s">
        <v>95</v>
      </c>
      <c r="L17" s="91"/>
      <c r="M17" s="137"/>
    </row>
    <row r="18" spans="1:13">
      <c r="A18" s="476"/>
      <c r="B18" s="477"/>
      <c r="C18" s="587"/>
      <c r="D18" s="138"/>
      <c r="E18" s="450"/>
      <c r="F18" s="840"/>
      <c r="G18" s="450"/>
      <c r="H18" s="842"/>
      <c r="I18" s="450"/>
      <c r="J18" s="844"/>
      <c r="K18" s="450"/>
      <c r="L18" s="138"/>
      <c r="M18" s="139"/>
    </row>
    <row r="19" spans="1:13" ht="27" customHeight="1">
      <c r="A19" s="476" t="s">
        <v>240</v>
      </c>
      <c r="B19" s="477"/>
      <c r="C19" s="140"/>
      <c r="D19" s="141"/>
      <c r="E19" s="142" t="s">
        <v>341</v>
      </c>
      <c r="F19" s="312" t="str">
        <f>IF(入力シート!C51="","",入力シート!C51)</f>
        <v/>
      </c>
      <c r="G19" s="142" t="s">
        <v>93</v>
      </c>
      <c r="H19" s="313" t="str">
        <f>IF(入力シート!C51="","",入力シート!C51)</f>
        <v/>
      </c>
      <c r="I19" s="142" t="s">
        <v>94</v>
      </c>
      <c r="J19" s="314" t="str">
        <f>IF(入力シート!C51="","",入力シート!C51)</f>
        <v/>
      </c>
      <c r="K19" s="142" t="s">
        <v>95</v>
      </c>
      <c r="L19" s="141"/>
      <c r="M19" s="143"/>
    </row>
    <row r="20" spans="1:13" ht="27" customHeight="1">
      <c r="A20" s="476" t="s">
        <v>241</v>
      </c>
      <c r="B20" s="477"/>
      <c r="C20" s="140"/>
      <c r="D20" s="141"/>
      <c r="E20" s="142" t="s">
        <v>341</v>
      </c>
      <c r="F20" s="312" t="str">
        <f>IF(入力シート!C52="","",入力シート!C52)</f>
        <v/>
      </c>
      <c r="G20" s="142" t="s">
        <v>93</v>
      </c>
      <c r="H20" s="313" t="str">
        <f>IF(入力シート!C52="","",入力シート!C52)</f>
        <v/>
      </c>
      <c r="I20" s="142" t="s">
        <v>94</v>
      </c>
      <c r="J20" s="314" t="str">
        <f>IF(入力シート!C52="","",入力シート!C52)</f>
        <v/>
      </c>
      <c r="K20" s="142" t="s">
        <v>95</v>
      </c>
      <c r="L20" s="141"/>
      <c r="M20" s="143"/>
    </row>
    <row r="21" spans="1:13" ht="27" customHeight="1">
      <c r="A21" s="476" t="s">
        <v>109</v>
      </c>
      <c r="B21" s="477"/>
      <c r="C21" s="140"/>
      <c r="D21" s="141"/>
      <c r="E21" s="142" t="s">
        <v>341</v>
      </c>
      <c r="F21" s="312" t="str">
        <f>IF(入力シート!C53="","",入力シート!C53)</f>
        <v/>
      </c>
      <c r="G21" s="142" t="s">
        <v>93</v>
      </c>
      <c r="H21" s="313" t="str">
        <f>IF(入力シート!C53="","",入力シート!C53)</f>
        <v/>
      </c>
      <c r="I21" s="142" t="s">
        <v>94</v>
      </c>
      <c r="J21" s="314" t="str">
        <f>IF(入力シート!C53="","",入力シート!C53)</f>
        <v/>
      </c>
      <c r="K21" s="142" t="s">
        <v>95</v>
      </c>
      <c r="L21" s="141"/>
      <c r="M21" s="143"/>
    </row>
    <row r="22" spans="1:13" ht="27" customHeight="1">
      <c r="A22" s="476" t="s">
        <v>242</v>
      </c>
      <c r="B22" s="477"/>
      <c r="C22" s="588"/>
      <c r="D22" s="570"/>
      <c r="E22" s="142" t="s">
        <v>97</v>
      </c>
      <c r="F22" s="589">
        <f>IF(入力シート!C35="",入力シート!C8,SUM(入力シート!C8,入力シート!C35))</f>
        <v>0</v>
      </c>
      <c r="G22" s="589"/>
      <c r="H22" s="589"/>
      <c r="I22" s="589"/>
      <c r="J22" s="589"/>
      <c r="K22" s="142" t="s">
        <v>91</v>
      </c>
      <c r="L22" s="141"/>
      <c r="M22" s="143"/>
    </row>
    <row r="23" spans="1:13" ht="20.25" customHeight="1">
      <c r="A23" s="734" t="s">
        <v>98</v>
      </c>
      <c r="B23" s="134" t="s">
        <v>99</v>
      </c>
      <c r="C23" s="144" t="s">
        <v>97</v>
      </c>
      <c r="D23" s="727">
        <f>IF(入力シート!C33="",0,入力シート!C33)</f>
        <v>0</v>
      </c>
      <c r="E23" s="727"/>
      <c r="F23" s="727"/>
      <c r="G23" s="145" t="s">
        <v>91</v>
      </c>
      <c r="H23" s="730" t="s">
        <v>243</v>
      </c>
      <c r="I23" s="731"/>
      <c r="J23" s="731"/>
      <c r="K23" s="731"/>
      <c r="L23" s="731"/>
      <c r="M23" s="732"/>
    </row>
    <row r="24" spans="1:13" ht="20.25" customHeight="1">
      <c r="A24" s="734"/>
      <c r="B24" s="134" t="s">
        <v>100</v>
      </c>
      <c r="C24" s="144" t="s">
        <v>97</v>
      </c>
      <c r="D24" s="727">
        <f>IF(入力シート!C54="",0,入力シート!C54)</f>
        <v>0</v>
      </c>
      <c r="E24" s="727"/>
      <c r="F24" s="727"/>
      <c r="G24" s="145" t="s">
        <v>91</v>
      </c>
      <c r="H24" s="226" t="s">
        <v>244</v>
      </c>
      <c r="I24" s="570" t="s">
        <v>278</v>
      </c>
      <c r="J24" s="570"/>
      <c r="K24" s="570"/>
      <c r="L24" s="570"/>
      <c r="M24" s="733"/>
    </row>
    <row r="25" spans="1:13" ht="20.25" customHeight="1">
      <c r="A25" s="734"/>
      <c r="B25" s="134" t="s">
        <v>101</v>
      </c>
      <c r="C25" s="144" t="s">
        <v>97</v>
      </c>
      <c r="D25" s="727">
        <f>IF(入力シート!C55="",0,入力シート!C55)</f>
        <v>0</v>
      </c>
      <c r="E25" s="727"/>
      <c r="F25" s="727"/>
      <c r="G25" s="145" t="s">
        <v>91</v>
      </c>
      <c r="H25" s="226" t="s">
        <v>245</v>
      </c>
      <c r="I25" s="146" t="s">
        <v>211</v>
      </c>
      <c r="J25" s="728"/>
      <c r="K25" s="728"/>
      <c r="L25" s="728"/>
      <c r="M25" s="147" t="s">
        <v>1</v>
      </c>
    </row>
    <row r="26" spans="1:13" ht="20.25" customHeight="1">
      <c r="A26" s="734"/>
      <c r="B26" s="134" t="s">
        <v>102</v>
      </c>
      <c r="C26" s="144" t="s">
        <v>97</v>
      </c>
      <c r="D26" s="727">
        <f>IF(入力シート!C56="",0,入力シート!C56)</f>
        <v>0</v>
      </c>
      <c r="E26" s="727"/>
      <c r="F26" s="727"/>
      <c r="G26" s="145" t="s">
        <v>91</v>
      </c>
      <c r="H26" s="226" t="s">
        <v>246</v>
      </c>
      <c r="I26" s="146" t="s">
        <v>211</v>
      </c>
      <c r="J26" s="728"/>
      <c r="K26" s="728"/>
      <c r="L26" s="728"/>
      <c r="M26" s="147" t="s">
        <v>1</v>
      </c>
    </row>
    <row r="27" spans="1:13" ht="20.25" customHeight="1">
      <c r="A27" s="734"/>
      <c r="B27" s="134" t="s">
        <v>103</v>
      </c>
      <c r="C27" s="144" t="s">
        <v>97</v>
      </c>
      <c r="D27" s="729">
        <f>IF(F22="","",F22-D23-D24-D25-D26)</f>
        <v>0</v>
      </c>
      <c r="E27" s="729"/>
      <c r="F27" s="729"/>
      <c r="G27" s="145" t="s">
        <v>91</v>
      </c>
      <c r="H27" s="226" t="s">
        <v>247</v>
      </c>
      <c r="I27" s="146" t="s">
        <v>211</v>
      </c>
      <c r="J27" s="728"/>
      <c r="K27" s="728"/>
      <c r="L27" s="728"/>
      <c r="M27" s="147" t="s">
        <v>1</v>
      </c>
    </row>
    <row r="28" spans="1:13">
      <c r="A28" s="128"/>
      <c r="B28" s="124"/>
      <c r="C28" s="124"/>
      <c r="D28" s="124"/>
      <c r="E28" s="124"/>
      <c r="F28" s="124"/>
      <c r="G28" s="124"/>
      <c r="H28" s="124"/>
      <c r="I28" s="124"/>
      <c r="J28" s="124"/>
      <c r="K28" s="124"/>
      <c r="L28" s="124"/>
      <c r="M28" s="125"/>
    </row>
    <row r="29" spans="1:13">
      <c r="A29" s="582" t="s">
        <v>248</v>
      </c>
      <c r="B29" s="411"/>
      <c r="C29" s="411"/>
      <c r="D29" s="411"/>
      <c r="E29" s="411"/>
      <c r="F29" s="411"/>
      <c r="G29" s="411"/>
      <c r="H29" s="411"/>
      <c r="I29" s="411"/>
      <c r="J29" s="411"/>
      <c r="K29" s="411"/>
      <c r="L29" s="411"/>
      <c r="M29" s="583"/>
    </row>
    <row r="30" spans="1:13">
      <c r="A30" s="148"/>
      <c r="B30" s="91"/>
      <c r="C30" s="91"/>
      <c r="D30" s="91"/>
      <c r="E30" s="91"/>
      <c r="F30" s="91"/>
      <c r="G30" s="91"/>
      <c r="H30" s="91"/>
      <c r="I30" s="91"/>
      <c r="J30" s="91"/>
      <c r="K30" s="91"/>
      <c r="L30" s="91"/>
      <c r="M30" s="137"/>
    </row>
    <row r="31" spans="1:13" ht="23.1" customHeight="1">
      <c r="A31" s="148"/>
      <c r="B31" s="91"/>
      <c r="C31" s="20" t="s">
        <v>341</v>
      </c>
      <c r="D31" s="302"/>
      <c r="E31" s="20" t="s">
        <v>93</v>
      </c>
      <c r="F31" s="303"/>
      <c r="G31" s="20" t="s">
        <v>94</v>
      </c>
      <c r="H31" s="304"/>
      <c r="I31" s="20" t="s">
        <v>95</v>
      </c>
      <c r="J31" s="91"/>
      <c r="K31" s="91"/>
      <c r="L31" s="91"/>
      <c r="M31" s="137"/>
    </row>
    <row r="32" spans="1:13">
      <c r="A32" s="129"/>
      <c r="M32" s="123"/>
    </row>
    <row r="33" spans="1:13">
      <c r="A33" s="129"/>
      <c r="G33" s="735" t="str">
        <f>IF(入力シート!C17="","",入力シート!C17)</f>
        <v/>
      </c>
      <c r="H33" s="735"/>
      <c r="I33" s="735"/>
      <c r="J33" s="735"/>
      <c r="K33" s="735"/>
      <c r="L33" s="735"/>
      <c r="M33" s="736"/>
    </row>
    <row r="34" spans="1:13" ht="18.75" customHeight="1">
      <c r="A34" s="129"/>
      <c r="B34" s="91" t="s">
        <v>104</v>
      </c>
      <c r="C34" s="435" t="s">
        <v>105</v>
      </c>
      <c r="D34" s="435"/>
      <c r="E34" s="435"/>
      <c r="F34" s="17"/>
      <c r="G34" s="735"/>
      <c r="H34" s="735"/>
      <c r="I34" s="735"/>
      <c r="J34" s="735"/>
      <c r="K34" s="735"/>
      <c r="L34" s="735"/>
      <c r="M34" s="736"/>
    </row>
    <row r="35" spans="1:13" ht="18.75" customHeight="1">
      <c r="A35" s="129"/>
      <c r="B35" s="91"/>
      <c r="C35" s="435" t="s">
        <v>106</v>
      </c>
      <c r="D35" s="435"/>
      <c r="E35" s="435"/>
      <c r="F35" s="17"/>
      <c r="G35" s="590" t="str">
        <f>IF(入力シート!C18="","",入力シート!C18)</f>
        <v/>
      </c>
      <c r="H35" s="590"/>
      <c r="I35" s="590"/>
      <c r="J35" s="590"/>
      <c r="K35" s="590"/>
      <c r="L35" s="590"/>
      <c r="M35" s="591"/>
    </row>
    <row r="36" spans="1:13" ht="18.75" customHeight="1">
      <c r="A36" s="129"/>
      <c r="B36" s="91"/>
      <c r="C36" s="435" t="s">
        <v>107</v>
      </c>
      <c r="D36" s="435"/>
      <c r="E36" s="435"/>
      <c r="F36" s="17"/>
      <c r="G36" s="590" t="str">
        <f>IF(入力シート!C19="","",入力シート!C19&amp;"　　印")</f>
        <v/>
      </c>
      <c r="H36" s="590"/>
      <c r="I36" s="590"/>
      <c r="J36" s="590"/>
      <c r="K36" s="590"/>
      <c r="L36" s="590"/>
      <c r="M36" s="591"/>
    </row>
    <row r="37" spans="1:13" ht="9.9499999999999993" customHeight="1">
      <c r="A37" s="129"/>
      <c r="B37" s="91"/>
      <c r="C37" s="91"/>
      <c r="D37" s="91"/>
      <c r="E37" s="91"/>
      <c r="F37" s="91"/>
      <c r="M37" s="123"/>
    </row>
    <row r="38" spans="1:13" ht="9.9499999999999993" customHeight="1">
      <c r="A38" s="129"/>
      <c r="B38" s="91"/>
      <c r="C38" s="91"/>
      <c r="D38" s="91"/>
      <c r="E38" s="91"/>
      <c r="F38" s="91"/>
      <c r="M38" s="123"/>
    </row>
    <row r="39" spans="1:13" ht="14.25">
      <c r="A39" s="129"/>
      <c r="B39" s="91"/>
      <c r="C39" s="91"/>
      <c r="D39" s="418" t="s">
        <v>108</v>
      </c>
      <c r="E39" s="418"/>
      <c r="F39" s="131" t="str">
        <f>"西都市長　"&amp;入力シート!C1&amp;"　様"</f>
        <v>西都市長　押川　修一郎　様</v>
      </c>
      <c r="G39" s="131"/>
      <c r="K39" s="131"/>
      <c r="M39" s="123"/>
    </row>
    <row r="40" spans="1:13">
      <c r="A40" s="132"/>
      <c r="B40" s="126"/>
      <c r="C40" s="126"/>
      <c r="D40" s="126"/>
      <c r="E40" s="126"/>
      <c r="F40" s="126"/>
      <c r="G40" s="126"/>
      <c r="H40" s="126"/>
      <c r="I40" s="126"/>
      <c r="J40" s="126"/>
      <c r="K40" s="126"/>
      <c r="L40" s="126"/>
      <c r="M40" s="127"/>
    </row>
  </sheetData>
  <mergeCells count="60">
    <mergeCell ref="C36:E36"/>
    <mergeCell ref="J27:L27"/>
    <mergeCell ref="D39:E39"/>
    <mergeCell ref="A29:M29"/>
    <mergeCell ref="C34:E34"/>
    <mergeCell ref="C35:E35"/>
    <mergeCell ref="G35:M35"/>
    <mergeCell ref="A23:A27"/>
    <mergeCell ref="G36:M36"/>
    <mergeCell ref="G33:M34"/>
    <mergeCell ref="G15:G16"/>
    <mergeCell ref="A19:B19"/>
    <mergeCell ref="A20:B20"/>
    <mergeCell ref="A21:B21"/>
    <mergeCell ref="A22:B22"/>
    <mergeCell ref="C22:D22"/>
    <mergeCell ref="F22:J22"/>
    <mergeCell ref="J17:J18"/>
    <mergeCell ref="K17:K18"/>
    <mergeCell ref="D26:F26"/>
    <mergeCell ref="J26:L26"/>
    <mergeCell ref="D27:F27"/>
    <mergeCell ref="D23:F23"/>
    <mergeCell ref="H23:M23"/>
    <mergeCell ref="D24:F24"/>
    <mergeCell ref="D25:F25"/>
    <mergeCell ref="J25:L25"/>
    <mergeCell ref="I24:M24"/>
    <mergeCell ref="A14:B14"/>
    <mergeCell ref="C14:M14"/>
    <mergeCell ref="H15:H16"/>
    <mergeCell ref="I15:I16"/>
    <mergeCell ref="J15:J16"/>
    <mergeCell ref="A15:B18"/>
    <mergeCell ref="C15:C16"/>
    <mergeCell ref="E15:E16"/>
    <mergeCell ref="F15:F16"/>
    <mergeCell ref="K15:K16"/>
    <mergeCell ref="C17:C18"/>
    <mergeCell ref="E17:E18"/>
    <mergeCell ref="F17:F18"/>
    <mergeCell ref="G17:G18"/>
    <mergeCell ref="H17:H18"/>
    <mergeCell ref="I17:I18"/>
    <mergeCell ref="A8:M8"/>
    <mergeCell ref="A10:B12"/>
    <mergeCell ref="C12:M12"/>
    <mergeCell ref="A13:B13"/>
    <mergeCell ref="C13:M13"/>
    <mergeCell ref="G4:H4"/>
    <mergeCell ref="I4:M4"/>
    <mergeCell ref="G5:H5"/>
    <mergeCell ref="I5:M5"/>
    <mergeCell ref="G6:H6"/>
    <mergeCell ref="I6:M6"/>
    <mergeCell ref="G1:M1"/>
    <mergeCell ref="G2:H2"/>
    <mergeCell ref="I2:M2"/>
    <mergeCell ref="G3:H3"/>
    <mergeCell ref="I3:M3"/>
  </mergeCells>
  <phoneticPr fontId="3"/>
  <dataValidations count="2">
    <dataValidation imeMode="off" allowBlank="1" showInputMessage="1" showErrorMessage="1" sqref="D31:H31 F15:J22 D23:F26" xr:uid="{00000000-0002-0000-1200-000000000000}"/>
    <dataValidation imeMode="halfKatakana" allowBlank="1" showInputMessage="1" showErrorMessage="1" sqref="I5:M5" xr:uid="{00000000-0002-0000-1200-000001000000}"/>
  </dataValidations>
  <printOptions horizontalCentered="1"/>
  <pageMargins left="0.78740157480314965" right="0.78740157480314965" top="0.98425196850393704" bottom="0.98425196850393704" header="0.51181102362204722" footer="0.51181102362204722"/>
  <pageSetup paperSize="9"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00B050"/>
  </sheetPr>
  <dimension ref="A1:M33"/>
  <sheetViews>
    <sheetView topLeftCell="A15" workbookViewId="0">
      <selection activeCell="G28" sqref="G28:M28"/>
    </sheetView>
  </sheetViews>
  <sheetFormatPr defaultRowHeight="13.5"/>
  <cols>
    <col min="1" max="1" width="3.875" customWidth="1"/>
    <col min="2" max="2" width="17" customWidth="1"/>
    <col min="3" max="13" width="5.875" customWidth="1"/>
    <col min="14" max="15" width="5.625" customWidth="1"/>
    <col min="16" max="16" width="10.5" bestFit="1" customWidth="1"/>
    <col min="17" max="17" width="5.625" customWidth="1"/>
    <col min="18" max="46" width="2.5" customWidth="1"/>
  </cols>
  <sheetData>
    <row r="1" spans="1:13">
      <c r="G1" s="560" t="s">
        <v>80</v>
      </c>
      <c r="H1" s="560"/>
      <c r="I1" s="560"/>
      <c r="J1" s="560"/>
      <c r="K1" s="560"/>
      <c r="L1" s="560"/>
      <c r="M1" s="560"/>
    </row>
    <row r="2" spans="1:13" ht="21" customHeight="1">
      <c r="G2" s="460" t="s">
        <v>81</v>
      </c>
      <c r="H2" s="460"/>
      <c r="I2" s="561" t="str">
        <f>IF(入力シート!C62="","",入力シート!C62)</f>
        <v/>
      </c>
      <c r="J2" s="562"/>
      <c r="K2" s="562"/>
      <c r="L2" s="562"/>
      <c r="M2" s="563"/>
    </row>
    <row r="3" spans="1:13" ht="21" customHeight="1">
      <c r="G3" s="460" t="s">
        <v>82</v>
      </c>
      <c r="H3" s="460"/>
      <c r="I3" s="561" t="str">
        <f>IF(入力シート!C63="","",入力シート!C63)</f>
        <v/>
      </c>
      <c r="J3" s="562"/>
      <c r="K3" s="562"/>
      <c r="L3" s="562"/>
      <c r="M3" s="563"/>
    </row>
    <row r="4" spans="1:13" ht="21" customHeight="1">
      <c r="G4" s="460" t="s">
        <v>83</v>
      </c>
      <c r="H4" s="460"/>
      <c r="I4" s="561" t="str">
        <f>IF(入力シート!C64="","",入力シート!C64)</f>
        <v/>
      </c>
      <c r="J4" s="562"/>
      <c r="K4" s="562"/>
      <c r="L4" s="562"/>
      <c r="M4" s="563"/>
    </row>
    <row r="5" spans="1:13">
      <c r="G5" s="565" t="s">
        <v>249</v>
      </c>
      <c r="H5" s="565"/>
      <c r="I5" s="566" t="str">
        <f>IF(入力シート!C65="","",入力シート!C65)</f>
        <v/>
      </c>
      <c r="J5" s="566"/>
      <c r="K5" s="566"/>
      <c r="L5" s="566"/>
      <c r="M5" s="566"/>
    </row>
    <row r="6" spans="1:13" ht="21" customHeight="1">
      <c r="G6" s="567" t="s">
        <v>84</v>
      </c>
      <c r="H6" s="567"/>
      <c r="I6" s="568" t="str">
        <f>IF(入力シート!C66="","",入力シート!C66)</f>
        <v/>
      </c>
      <c r="J6" s="568"/>
      <c r="K6" s="568"/>
      <c r="L6" s="568"/>
      <c r="M6" s="568"/>
    </row>
    <row r="7" spans="1:13">
      <c r="G7" s="91"/>
      <c r="H7" s="91"/>
      <c r="I7" s="91"/>
      <c r="J7" s="91"/>
      <c r="K7" s="91"/>
      <c r="L7" s="91"/>
      <c r="M7" s="91"/>
    </row>
    <row r="8" spans="1:13" ht="33.75" customHeight="1">
      <c r="A8" s="569" t="s">
        <v>250</v>
      </c>
      <c r="B8" s="569"/>
      <c r="C8" s="569"/>
      <c r="D8" s="569"/>
      <c r="E8" s="569"/>
      <c r="F8" s="569"/>
      <c r="G8" s="569"/>
      <c r="H8" s="569"/>
      <c r="I8" s="569"/>
      <c r="J8" s="569"/>
      <c r="K8" s="569"/>
      <c r="L8" s="569"/>
      <c r="M8" s="569"/>
    </row>
    <row r="9" spans="1:13" ht="12" customHeight="1">
      <c r="A9" s="119"/>
      <c r="B9" s="120"/>
      <c r="C9" s="119"/>
      <c r="D9" s="120"/>
      <c r="E9" s="120"/>
      <c r="F9" s="120"/>
      <c r="G9" s="120"/>
      <c r="H9" s="120"/>
      <c r="I9" s="120"/>
      <c r="J9" s="120"/>
      <c r="K9" s="120"/>
      <c r="L9" s="120"/>
      <c r="M9" s="121"/>
    </row>
    <row r="10" spans="1:13">
      <c r="A10" s="463" t="s">
        <v>85</v>
      </c>
      <c r="B10" s="464"/>
      <c r="C10" s="122"/>
      <c r="D10" s="133" t="s">
        <v>86</v>
      </c>
      <c r="E10" s="133" t="s">
        <v>87</v>
      </c>
      <c r="F10" s="133" t="s">
        <v>88</v>
      </c>
      <c r="G10" s="133" t="s">
        <v>89</v>
      </c>
      <c r="H10" s="133" t="s">
        <v>90</v>
      </c>
      <c r="I10" s="133" t="s">
        <v>87</v>
      </c>
      <c r="J10" s="133" t="s">
        <v>88</v>
      </c>
      <c r="K10" s="133" t="s">
        <v>89</v>
      </c>
      <c r="L10" s="133" t="s">
        <v>91</v>
      </c>
      <c r="M10" s="123"/>
    </row>
    <row r="11" spans="1:13" ht="38.25" customHeight="1">
      <c r="A11" s="476"/>
      <c r="B11" s="477"/>
      <c r="C11" s="241"/>
      <c r="D11" s="239" t="str">
        <f>IF(入力シート!$C$10="","",IF(入力シート!$C$10&lt;=9999999,"",IF(入力シート!$C$10&lt;100000000,"\",ROUNDDOWN(入力シート!$C$10/100000000,0)-ROUNDDOWN(入力シート!$C$10/1000000000,0)*10)))</f>
        <v/>
      </c>
      <c r="E11" s="239" t="str">
        <f>IF(入力シート!$C$10="","",IF(入力シート!$C$10&lt;=999999,"",IF(入力シート!$C$10&lt;10000000,"\",ROUNDDOWN(入力シート!$C$10/10000000,0)-ROUNDDOWN(入力シート!$C$10/100000000,0)*10)))</f>
        <v/>
      </c>
      <c r="F11" s="239" t="str">
        <f>IF(入力シート!$C$10="","",IF(入力シート!$C$10&lt;=99999,"",IF(入力シート!$C$10&lt;1000000,"\",ROUNDDOWN(入力シート!$C$10/1000000,0)-ROUNDDOWN(入力シート!$C$10/10000000,0)*10)))</f>
        <v/>
      </c>
      <c r="G11" s="239" t="str">
        <f>IF(入力シート!$C$10="","",IF(入力シート!$C$10&lt;100000,"\",ROUNDDOWN(入力シート!$C$10/100000,0)-ROUNDDOWN(入力シート!$C$10/1000000,0)*10))</f>
        <v/>
      </c>
      <c r="H11" s="239" t="str">
        <f>IF(入力シート!$C$10="","",IF(入力シート!$C$10&lt;10000,"",ROUNDDOWN(入力シート!$C$10/10000,0)-ROUNDDOWN(入力シート!$C$10/100000,0)*10))</f>
        <v/>
      </c>
      <c r="I11" s="239" t="str">
        <f>IF(入力シート!$C$10="","",IF(入力シート!$C$10&lt;1000,"",ROUNDDOWN(入力シート!$C$10/1000,0)-ROUNDDOWN(入力シート!$C$10/10000,0)*10))</f>
        <v/>
      </c>
      <c r="J11" s="239" t="str">
        <f>IF(入力シート!$C$10="","",IF(入力シート!$C$10&lt;100,"",ROUNDDOWN(入力シート!$C$10/100,0)-ROUNDDOWN(入力シート!$C$10/1000,0)*10))</f>
        <v/>
      </c>
      <c r="K11" s="239" t="str">
        <f>IF(入力シート!$C$10="","",IF(入力シート!$C$10&lt;10,"",ROUNDDOWN(入力シート!$C$10/10,0)-ROUNDDOWN(入力シート!$C$10/100,0)*10))</f>
        <v/>
      </c>
      <c r="L11" s="239" t="str">
        <f>IF(入力シート!$C$10="","",IF(入力シート!$C$10=0,"",入力シート!$C$10-ROUNDDOWN(入力シート!$C$10/10,0)*10))</f>
        <v/>
      </c>
      <c r="M11" s="123"/>
    </row>
    <row r="12" spans="1:13">
      <c r="A12" s="476"/>
      <c r="B12" s="477"/>
      <c r="C12" s="721"/>
      <c r="D12" s="722"/>
      <c r="E12" s="722"/>
      <c r="F12" s="722"/>
      <c r="G12" s="722"/>
      <c r="H12" s="722"/>
      <c r="I12" s="722"/>
      <c r="J12" s="722"/>
      <c r="K12" s="722"/>
      <c r="L12" s="723"/>
      <c r="M12" s="549"/>
    </row>
    <row r="13" spans="1:13" ht="42.75" customHeight="1">
      <c r="A13" s="476" t="s">
        <v>237</v>
      </c>
      <c r="B13" s="477"/>
      <c r="C13" s="739" t="str">
        <f>完成届!J2</f>
        <v>　</v>
      </c>
      <c r="D13" s="740"/>
      <c r="E13" s="740"/>
      <c r="F13" s="740"/>
      <c r="G13" s="740"/>
      <c r="H13" s="740"/>
      <c r="I13" s="740"/>
      <c r="J13" s="740"/>
      <c r="K13" s="740"/>
      <c r="L13" s="740"/>
      <c r="M13" s="741"/>
    </row>
    <row r="14" spans="1:13" ht="42.75" customHeight="1">
      <c r="A14" s="476" t="s">
        <v>238</v>
      </c>
      <c r="B14" s="477"/>
      <c r="C14" s="724" t="str">
        <f>請負代金請求書!C14</f>
        <v>　</v>
      </c>
      <c r="D14" s="725"/>
      <c r="E14" s="725"/>
      <c r="F14" s="725"/>
      <c r="G14" s="725"/>
      <c r="H14" s="725"/>
      <c r="I14" s="725"/>
      <c r="J14" s="725"/>
      <c r="K14" s="725"/>
      <c r="L14" s="725"/>
      <c r="M14" s="726"/>
    </row>
    <row r="15" spans="1:13">
      <c r="A15" s="476" t="s">
        <v>239</v>
      </c>
      <c r="B15" s="477"/>
      <c r="C15" s="579" t="s">
        <v>92</v>
      </c>
      <c r="D15" s="135"/>
      <c r="E15" s="459" t="s">
        <v>341</v>
      </c>
      <c r="F15" s="628" t="str">
        <f>IF(入力シート!C6="","",入力シート!C6)</f>
        <v/>
      </c>
      <c r="G15" s="459" t="s">
        <v>93</v>
      </c>
      <c r="H15" s="616" t="str">
        <f>IF(入力シート!C6="","",入力シート!C6)</f>
        <v/>
      </c>
      <c r="I15" s="459" t="s">
        <v>94</v>
      </c>
      <c r="J15" s="619" t="str">
        <f>IF(入力シート!C6="","",入力シート!C6)</f>
        <v/>
      </c>
      <c r="K15" s="459" t="s">
        <v>95</v>
      </c>
      <c r="L15" s="135"/>
      <c r="M15" s="136"/>
    </row>
    <row r="16" spans="1:13">
      <c r="A16" s="476"/>
      <c r="B16" s="477"/>
      <c r="C16" s="580"/>
      <c r="D16" s="91"/>
      <c r="E16" s="418"/>
      <c r="F16" s="637"/>
      <c r="G16" s="418"/>
      <c r="H16" s="638"/>
      <c r="I16" s="418"/>
      <c r="J16" s="639"/>
      <c r="K16" s="418"/>
      <c r="L16" s="91"/>
      <c r="M16" s="137"/>
    </row>
    <row r="17" spans="1:13">
      <c r="A17" s="476"/>
      <c r="B17" s="477"/>
      <c r="C17" s="580" t="s">
        <v>96</v>
      </c>
      <c r="D17" s="91"/>
      <c r="E17" s="418" t="s">
        <v>341</v>
      </c>
      <c r="F17" s="839" t="str">
        <f>IF(AND(入力シート!C41="",入力シート!C42=""),IF(入力シート!C7="","",入力シート!C7),IF(AND(入力シート!C41="",入力シート!C42&lt;&gt;""),入力シート!C42,IF(AND(入力シート!C41&lt;&gt;"",入力シート!C42=""),入力シート!C41,入力シート!C42)))</f>
        <v/>
      </c>
      <c r="G17" s="418" t="s">
        <v>93</v>
      </c>
      <c r="H17" s="841" t="str">
        <f>IF(AND(入力シート!C41="",入力シート!C42=""),IF(入力シート!C7="","",入力シート!C7),IF(AND(入力シート!C41="",入力シート!C42&lt;&gt;""),入力シート!C42,IF(AND(入力シート!C41&lt;&gt;"",入力シート!C42=""),入力シート!C41,入力シート!C42)))</f>
        <v/>
      </c>
      <c r="I17" s="418" t="s">
        <v>94</v>
      </c>
      <c r="J17" s="843" t="str">
        <f>IF(AND(入力シート!C41="",入力シート!C42=""),IF(入力シート!C7="","",入力シート!C7),IF(AND(入力シート!C41="",入力シート!C42&lt;&gt;""),入力シート!C42,IF(AND(入力シート!C41&lt;&gt;"",入力シート!C42=""),入力シート!C41,入力シート!C42)))</f>
        <v/>
      </c>
      <c r="K17" s="418" t="s">
        <v>95</v>
      </c>
      <c r="L17" s="91"/>
      <c r="M17" s="137"/>
    </row>
    <row r="18" spans="1:13">
      <c r="A18" s="476"/>
      <c r="B18" s="477"/>
      <c r="C18" s="587"/>
      <c r="D18" s="138"/>
      <c r="E18" s="450"/>
      <c r="F18" s="840"/>
      <c r="G18" s="450"/>
      <c r="H18" s="842"/>
      <c r="I18" s="450"/>
      <c r="J18" s="844"/>
      <c r="K18" s="450"/>
      <c r="L18" s="138"/>
      <c r="M18" s="139"/>
    </row>
    <row r="19" spans="1:13" ht="49.5" customHeight="1">
      <c r="A19" s="738" t="s">
        <v>284</v>
      </c>
      <c r="B19" s="477"/>
      <c r="C19" s="588"/>
      <c r="D19" s="570"/>
      <c r="E19" s="142" t="s">
        <v>97</v>
      </c>
      <c r="F19" s="589" t="str">
        <f>IF(入力シート!C8="","",入力シート!C8)</f>
        <v/>
      </c>
      <c r="G19" s="589"/>
      <c r="H19" s="589"/>
      <c r="I19" s="589"/>
      <c r="J19" s="589"/>
      <c r="K19" s="142" t="s">
        <v>91</v>
      </c>
      <c r="L19" s="141"/>
      <c r="M19" s="143"/>
    </row>
    <row r="20" spans="1:13" ht="49.5" customHeight="1">
      <c r="A20" s="738" t="s">
        <v>285</v>
      </c>
      <c r="B20" s="477"/>
      <c r="C20" s="588"/>
      <c r="D20" s="570"/>
      <c r="E20" s="142" t="s">
        <v>97</v>
      </c>
      <c r="F20" s="589" t="str">
        <f>IF(入力シート!C35="","",SUM(入力シート!C8,入力シート!C35))</f>
        <v/>
      </c>
      <c r="G20" s="589"/>
      <c r="H20" s="589"/>
      <c r="I20" s="589"/>
      <c r="J20" s="589"/>
      <c r="K20" s="142" t="s">
        <v>91</v>
      </c>
      <c r="L20" s="141"/>
      <c r="M20" s="143"/>
    </row>
    <row r="21" spans="1:13">
      <c r="A21" s="128"/>
      <c r="B21" s="124"/>
      <c r="C21" s="124"/>
      <c r="D21" s="124"/>
      <c r="E21" s="124"/>
      <c r="F21" s="124"/>
      <c r="G21" s="124"/>
      <c r="H21" s="124"/>
      <c r="I21" s="124"/>
      <c r="J21" s="124"/>
      <c r="K21" s="124"/>
      <c r="L21" s="124"/>
      <c r="M21" s="125"/>
    </row>
    <row r="22" spans="1:13" ht="27" customHeight="1">
      <c r="A22" s="582" t="s">
        <v>251</v>
      </c>
      <c r="B22" s="411"/>
      <c r="C22" s="411"/>
      <c r="D22" s="411"/>
      <c r="E22" s="411"/>
      <c r="F22" s="411"/>
      <c r="G22" s="411"/>
      <c r="H22" s="411"/>
      <c r="I22" s="411"/>
      <c r="J22" s="411"/>
      <c r="K22" s="411"/>
      <c r="L22" s="411"/>
      <c r="M22" s="583"/>
    </row>
    <row r="23" spans="1:13">
      <c r="A23" s="148"/>
      <c r="B23" s="91"/>
      <c r="C23" s="91"/>
      <c r="D23" s="91"/>
      <c r="E23" s="91"/>
      <c r="F23" s="91"/>
      <c r="G23" s="91"/>
      <c r="H23" s="91"/>
      <c r="I23" s="91"/>
      <c r="J23" s="91"/>
      <c r="K23" s="91"/>
      <c r="L23" s="91"/>
      <c r="M23" s="137"/>
    </row>
    <row r="24" spans="1:13" ht="27.75" customHeight="1">
      <c r="A24" s="148"/>
      <c r="B24" s="91"/>
      <c r="C24" s="20" t="s">
        <v>341</v>
      </c>
      <c r="D24" s="302"/>
      <c r="E24" s="20" t="s">
        <v>93</v>
      </c>
      <c r="F24" s="303"/>
      <c r="G24" s="20" t="s">
        <v>94</v>
      </c>
      <c r="H24" s="304"/>
      <c r="I24" s="20" t="s">
        <v>95</v>
      </c>
      <c r="J24" s="91"/>
      <c r="K24" s="91"/>
      <c r="L24" s="91"/>
      <c r="M24" s="137"/>
    </row>
    <row r="25" spans="1:13" ht="24.6" customHeight="1">
      <c r="A25" s="129"/>
      <c r="M25" s="123"/>
    </row>
    <row r="26" spans="1:13" ht="35.1" customHeight="1">
      <c r="A26" s="129"/>
      <c r="B26" s="91" t="s">
        <v>104</v>
      </c>
      <c r="C26" s="737" t="s">
        <v>105</v>
      </c>
      <c r="D26" s="737"/>
      <c r="E26" s="737"/>
      <c r="F26" s="17"/>
      <c r="G26" s="735" t="str">
        <f>IF(入力シート!C17="","",入力シート!C17)</f>
        <v/>
      </c>
      <c r="H26" s="735"/>
      <c r="I26" s="735"/>
      <c r="J26" s="735"/>
      <c r="K26" s="735"/>
      <c r="L26" s="735"/>
      <c r="M26" s="736"/>
    </row>
    <row r="27" spans="1:13" ht="18.75" customHeight="1">
      <c r="A27" s="129"/>
      <c r="B27" s="91"/>
      <c r="C27" s="435" t="s">
        <v>106</v>
      </c>
      <c r="D27" s="435"/>
      <c r="E27" s="435"/>
      <c r="F27" s="17"/>
      <c r="G27" s="590" t="str">
        <f>IF(入力シート!C18="","",入力シート!C18)</f>
        <v/>
      </c>
      <c r="H27" s="590"/>
      <c r="I27" s="590"/>
      <c r="J27" s="590"/>
      <c r="K27" s="590"/>
      <c r="L27" s="590"/>
      <c r="M27" s="591"/>
    </row>
    <row r="28" spans="1:13" ht="18.75" customHeight="1">
      <c r="A28" s="129"/>
      <c r="B28" s="91"/>
      <c r="C28" s="435" t="s">
        <v>107</v>
      </c>
      <c r="D28" s="435"/>
      <c r="E28" s="435"/>
      <c r="F28" s="17"/>
      <c r="G28" s="590" t="str">
        <f>IF(入力シート!C19="","",入力シート!C19)&amp;"　　印"</f>
        <v>　　印</v>
      </c>
      <c r="H28" s="590"/>
      <c r="I28" s="590"/>
      <c r="J28" s="590"/>
      <c r="K28" s="590"/>
      <c r="L28" s="590"/>
      <c r="M28" s="591"/>
    </row>
    <row r="29" spans="1:13">
      <c r="A29" s="129"/>
      <c r="B29" s="91"/>
      <c r="C29" s="91"/>
      <c r="D29" s="91"/>
      <c r="E29" s="91"/>
      <c r="F29" s="91"/>
      <c r="M29" s="123"/>
    </row>
    <row r="30" spans="1:13">
      <c r="A30" s="129"/>
      <c r="B30" s="91"/>
      <c r="C30" s="91"/>
      <c r="D30" s="91"/>
      <c r="E30" s="91"/>
      <c r="F30" s="91"/>
      <c r="M30" s="123"/>
    </row>
    <row r="31" spans="1:13" ht="14.25">
      <c r="A31" s="129"/>
      <c r="B31" s="91"/>
      <c r="C31" s="91"/>
      <c r="D31" s="418" t="s">
        <v>108</v>
      </c>
      <c r="E31" s="418"/>
      <c r="F31" s="131" t="str">
        <f>"西都市長　"&amp;入力シート!C1&amp;"　様"</f>
        <v>西都市長　押川　修一郎　様</v>
      </c>
      <c r="G31" s="131"/>
      <c r="K31" s="131"/>
      <c r="M31" s="123"/>
    </row>
    <row r="32" spans="1:13">
      <c r="A32" s="129"/>
      <c r="M32" s="123"/>
    </row>
    <row r="33" spans="1:13">
      <c r="A33" s="132"/>
      <c r="B33" s="126"/>
      <c r="C33" s="126"/>
      <c r="D33" s="126"/>
      <c r="E33" s="126"/>
      <c r="F33" s="126"/>
      <c r="G33" s="126"/>
      <c r="H33" s="126"/>
      <c r="I33" s="126"/>
      <c r="J33" s="126"/>
      <c r="K33" s="126"/>
      <c r="L33" s="126"/>
      <c r="M33" s="127"/>
    </row>
  </sheetData>
  <mergeCells count="49">
    <mergeCell ref="G1:M1"/>
    <mergeCell ref="G2:H2"/>
    <mergeCell ref="I2:M2"/>
    <mergeCell ref="G3:H3"/>
    <mergeCell ref="I3:M3"/>
    <mergeCell ref="A8:M8"/>
    <mergeCell ref="A10:B12"/>
    <mergeCell ref="C12:M12"/>
    <mergeCell ref="G4:H4"/>
    <mergeCell ref="I4:M4"/>
    <mergeCell ref="G5:H5"/>
    <mergeCell ref="I5:M5"/>
    <mergeCell ref="G6:H6"/>
    <mergeCell ref="I6:M6"/>
    <mergeCell ref="F15:F16"/>
    <mergeCell ref="A19:B19"/>
    <mergeCell ref="C19:D19"/>
    <mergeCell ref="F19:J19"/>
    <mergeCell ref="A13:B13"/>
    <mergeCell ref="C13:M13"/>
    <mergeCell ref="A14:B14"/>
    <mergeCell ref="C14:M14"/>
    <mergeCell ref="I17:I18"/>
    <mergeCell ref="J17:J18"/>
    <mergeCell ref="I15:I16"/>
    <mergeCell ref="J15:J16"/>
    <mergeCell ref="A22:M22"/>
    <mergeCell ref="K15:K16"/>
    <mergeCell ref="C17:C18"/>
    <mergeCell ref="E17:E18"/>
    <mergeCell ref="F17:F18"/>
    <mergeCell ref="G17:G18"/>
    <mergeCell ref="H17:H18"/>
    <mergeCell ref="K17:K18"/>
    <mergeCell ref="G15:G16"/>
    <mergeCell ref="H15:H16"/>
    <mergeCell ref="A20:B20"/>
    <mergeCell ref="C20:D20"/>
    <mergeCell ref="F20:J20"/>
    <mergeCell ref="A15:B18"/>
    <mergeCell ref="C15:C16"/>
    <mergeCell ref="E15:E16"/>
    <mergeCell ref="C28:E28"/>
    <mergeCell ref="D31:E31"/>
    <mergeCell ref="C26:E26"/>
    <mergeCell ref="G26:M26"/>
    <mergeCell ref="C27:E27"/>
    <mergeCell ref="G27:M27"/>
    <mergeCell ref="G28:M28"/>
  </mergeCells>
  <phoneticPr fontId="3"/>
  <dataValidations count="2">
    <dataValidation imeMode="halfKatakana" allowBlank="1" showInputMessage="1" showErrorMessage="1" sqref="I5:M5" xr:uid="{00000000-0002-0000-1300-000000000000}"/>
    <dataValidation imeMode="off" allowBlank="1" showInputMessage="1" showErrorMessage="1" sqref="D24:H24 F15:J20" xr:uid="{00000000-0002-0000-1300-000001000000}"/>
  </dataValidations>
  <pageMargins left="0.75" right="0.75" top="1" bottom="1" header="0.51200000000000001" footer="0.51200000000000001"/>
  <pageSetup paperSize="9"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Q41"/>
  <sheetViews>
    <sheetView zoomScale="115" zoomScaleNormal="115" zoomScaleSheetLayoutView="100" workbookViewId="0">
      <selection activeCell="Y14" sqref="Y14"/>
    </sheetView>
  </sheetViews>
  <sheetFormatPr defaultColWidth="2.625" defaultRowHeight="18" customHeight="1"/>
  <cols>
    <col min="1" max="16384" width="2.625" style="35"/>
  </cols>
  <sheetData>
    <row r="1" spans="1:43" ht="18" customHeight="1">
      <c r="A1" s="42"/>
      <c r="B1" s="42"/>
      <c r="C1" s="42"/>
      <c r="D1" s="42"/>
      <c r="E1" s="42"/>
      <c r="F1" s="42"/>
      <c r="G1" s="42"/>
      <c r="H1" s="42"/>
      <c r="I1" s="42"/>
      <c r="J1" s="42"/>
      <c r="K1" s="42"/>
      <c r="L1" s="42"/>
      <c r="M1" s="42"/>
      <c r="N1" s="43"/>
      <c r="O1" s="43"/>
      <c r="P1" s="43"/>
      <c r="Q1" s="44"/>
      <c r="R1" s="44"/>
      <c r="S1" s="44"/>
      <c r="T1" s="44"/>
      <c r="U1" s="44"/>
    </row>
    <row r="2" spans="1:43" ht="18" customHeight="1">
      <c r="V2" s="20"/>
      <c r="W2" s="20"/>
      <c r="X2" s="20"/>
      <c r="Y2" s="20"/>
      <c r="Z2" s="20"/>
      <c r="AA2" s="20"/>
      <c r="AB2" s="20"/>
      <c r="AC2" s="20"/>
      <c r="AD2" s="20"/>
      <c r="AE2" s="20"/>
      <c r="AF2" s="20"/>
      <c r="AK2" s="18"/>
      <c r="AL2" s="18"/>
      <c r="AM2" s="40"/>
      <c r="AQ2" s="36"/>
    </row>
    <row r="3" spans="1:43" ht="18" customHeight="1">
      <c r="V3" s="45"/>
      <c r="W3" s="45"/>
      <c r="X3" s="45"/>
      <c r="Y3" s="46"/>
      <c r="Z3" s="46"/>
      <c r="AA3" s="46"/>
      <c r="AB3" s="46"/>
      <c r="AC3" s="46"/>
      <c r="AD3" s="46"/>
      <c r="AE3" s="46"/>
      <c r="AF3" s="46"/>
    </row>
    <row r="4" spans="1:43" ht="18" customHeight="1">
      <c r="A4" s="770" t="s">
        <v>258</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2"/>
    </row>
    <row r="5" spans="1:43" ht="18" customHeight="1">
      <c r="A5" s="773"/>
      <c r="B5" s="774"/>
      <c r="C5" s="774"/>
      <c r="D5" s="774"/>
      <c r="E5" s="774"/>
      <c r="F5" s="774"/>
      <c r="G5" s="774"/>
      <c r="H5" s="774"/>
      <c r="I5" s="774"/>
      <c r="J5" s="774"/>
      <c r="K5" s="774"/>
      <c r="L5" s="774"/>
      <c r="M5" s="774"/>
      <c r="N5" s="774"/>
      <c r="O5" s="774"/>
      <c r="P5" s="774"/>
      <c r="Q5" s="774"/>
      <c r="R5" s="774"/>
      <c r="S5" s="774"/>
      <c r="T5" s="774"/>
      <c r="U5" s="774"/>
      <c r="V5" s="774"/>
      <c r="W5" s="774"/>
      <c r="X5" s="774"/>
      <c r="Y5" s="774"/>
      <c r="Z5" s="774"/>
      <c r="AA5" s="774"/>
      <c r="AB5" s="774"/>
      <c r="AC5" s="774"/>
      <c r="AD5" s="774"/>
      <c r="AE5" s="774"/>
      <c r="AF5" s="775"/>
    </row>
    <row r="6" spans="1:43" ht="18" customHeight="1">
      <c r="A6" s="776"/>
      <c r="B6" s="777"/>
      <c r="C6" s="777"/>
      <c r="D6" s="777"/>
      <c r="E6" s="777"/>
      <c r="F6" s="777"/>
      <c r="G6" s="777"/>
      <c r="H6" s="777"/>
      <c r="I6" s="777"/>
      <c r="J6" s="777"/>
      <c r="K6" s="777"/>
      <c r="L6" s="777"/>
      <c r="M6" s="777"/>
      <c r="N6" s="777"/>
      <c r="O6" s="777"/>
      <c r="P6" s="777"/>
      <c r="Q6" s="777"/>
      <c r="R6" s="777"/>
      <c r="S6" s="777"/>
      <c r="T6" s="777"/>
      <c r="U6" s="777"/>
      <c r="V6" s="777"/>
      <c r="W6" s="777"/>
      <c r="X6" s="777"/>
      <c r="Y6" s="777"/>
      <c r="Z6" s="777"/>
      <c r="AA6" s="777"/>
      <c r="AB6" s="777"/>
      <c r="AC6" s="777"/>
      <c r="AD6" s="777"/>
      <c r="AE6" s="777"/>
      <c r="AF6" s="778"/>
    </row>
    <row r="7" spans="1:43" ht="18" customHeight="1">
      <c r="A7" s="764"/>
      <c r="B7" s="761" t="s">
        <v>115</v>
      </c>
      <c r="C7" s="761"/>
      <c r="D7" s="761"/>
      <c r="E7" s="761"/>
      <c r="F7" s="761"/>
      <c r="G7" s="761"/>
      <c r="H7" s="761"/>
      <c r="I7" s="761"/>
      <c r="J7" s="761"/>
      <c r="K7" s="767"/>
      <c r="L7" s="742" t="str">
        <f>IF(契約書!L3="","","　"&amp;契約書!L3)&amp;"　"&amp;IF(契約書!L4="","","　"&amp;契約書!L4)</f>
        <v>　</v>
      </c>
      <c r="M7" s="743"/>
      <c r="N7" s="743"/>
      <c r="O7" s="743"/>
      <c r="P7" s="743"/>
      <c r="Q7" s="743"/>
      <c r="R7" s="743"/>
      <c r="S7" s="743"/>
      <c r="T7" s="743"/>
      <c r="U7" s="743"/>
      <c r="V7" s="743"/>
      <c r="W7" s="743"/>
      <c r="X7" s="743"/>
      <c r="Y7" s="743"/>
      <c r="Z7" s="743"/>
      <c r="AA7" s="743"/>
      <c r="AB7" s="743"/>
      <c r="AC7" s="743"/>
      <c r="AD7" s="743"/>
      <c r="AE7" s="743"/>
      <c r="AF7" s="744"/>
    </row>
    <row r="8" spans="1:43" ht="18" customHeight="1">
      <c r="A8" s="765"/>
      <c r="B8" s="762"/>
      <c r="C8" s="762"/>
      <c r="D8" s="762"/>
      <c r="E8" s="762"/>
      <c r="F8" s="762"/>
      <c r="G8" s="762"/>
      <c r="H8" s="762"/>
      <c r="I8" s="762"/>
      <c r="J8" s="762"/>
      <c r="K8" s="768"/>
      <c r="L8" s="745"/>
      <c r="M8" s="746"/>
      <c r="N8" s="746"/>
      <c r="O8" s="746"/>
      <c r="P8" s="746"/>
      <c r="Q8" s="746"/>
      <c r="R8" s="746"/>
      <c r="S8" s="746"/>
      <c r="T8" s="746"/>
      <c r="U8" s="746"/>
      <c r="V8" s="746"/>
      <c r="W8" s="746"/>
      <c r="X8" s="746"/>
      <c r="Y8" s="746"/>
      <c r="Z8" s="746"/>
      <c r="AA8" s="746"/>
      <c r="AB8" s="746"/>
      <c r="AC8" s="746"/>
      <c r="AD8" s="746"/>
      <c r="AE8" s="746"/>
      <c r="AF8" s="747"/>
    </row>
    <row r="9" spans="1:43" ht="18" customHeight="1">
      <c r="A9" s="766"/>
      <c r="B9" s="763"/>
      <c r="C9" s="763"/>
      <c r="D9" s="763"/>
      <c r="E9" s="763"/>
      <c r="F9" s="763"/>
      <c r="G9" s="763"/>
      <c r="H9" s="763"/>
      <c r="I9" s="763"/>
      <c r="J9" s="763"/>
      <c r="K9" s="769"/>
      <c r="L9" s="748"/>
      <c r="M9" s="749"/>
      <c r="N9" s="749"/>
      <c r="O9" s="749"/>
      <c r="P9" s="749"/>
      <c r="Q9" s="749"/>
      <c r="R9" s="749"/>
      <c r="S9" s="749"/>
      <c r="T9" s="749"/>
      <c r="U9" s="749"/>
      <c r="V9" s="749"/>
      <c r="W9" s="749"/>
      <c r="X9" s="749"/>
      <c r="Y9" s="749"/>
      <c r="Z9" s="749"/>
      <c r="AA9" s="749"/>
      <c r="AB9" s="749"/>
      <c r="AC9" s="749"/>
      <c r="AD9" s="749"/>
      <c r="AE9" s="749"/>
      <c r="AF9" s="750"/>
    </row>
    <row r="10" spans="1:43" ht="18" customHeight="1">
      <c r="A10" s="47"/>
      <c r="B10" s="761" t="s">
        <v>117</v>
      </c>
      <c r="C10" s="761"/>
      <c r="D10" s="761"/>
      <c r="E10" s="761"/>
      <c r="F10" s="761"/>
      <c r="G10" s="761"/>
      <c r="H10" s="761"/>
      <c r="I10" s="761"/>
      <c r="J10" s="761"/>
      <c r="K10" s="61"/>
      <c r="L10" s="84"/>
      <c r="M10" s="85"/>
      <c r="N10" s="85"/>
      <c r="O10" s="85"/>
      <c r="P10" s="85"/>
      <c r="Q10" s="85"/>
      <c r="R10" s="85"/>
      <c r="S10" s="85"/>
      <c r="T10" s="85"/>
      <c r="U10" s="85"/>
      <c r="V10" s="85"/>
      <c r="W10" s="85"/>
      <c r="X10" s="85"/>
      <c r="Y10" s="85"/>
      <c r="Z10" s="85"/>
      <c r="AA10" s="85"/>
      <c r="AB10" s="85"/>
      <c r="AC10" s="85"/>
      <c r="AD10" s="85"/>
      <c r="AE10" s="85"/>
      <c r="AF10" s="86"/>
    </row>
    <row r="11" spans="1:43" ht="18" customHeight="1">
      <c r="A11" s="765"/>
      <c r="B11" s="762"/>
      <c r="C11" s="762"/>
      <c r="D11" s="762"/>
      <c r="E11" s="762"/>
      <c r="F11" s="762"/>
      <c r="G11" s="762"/>
      <c r="H11" s="762"/>
      <c r="I11" s="762"/>
      <c r="J11" s="762"/>
      <c r="K11" s="768"/>
      <c r="L11" s="54"/>
      <c r="M11" s="418" t="s">
        <v>5</v>
      </c>
      <c r="N11" s="418"/>
      <c r="O11" s="17"/>
      <c r="P11" s="17"/>
      <c r="Q11" s="418" t="s">
        <v>341</v>
      </c>
      <c r="R11" s="418"/>
      <c r="S11" s="779" t="str">
        <f>IF(入力シート!C6="","",入力シート!C6)</f>
        <v/>
      </c>
      <c r="T11" s="779"/>
      <c r="U11" s="20" t="s">
        <v>9</v>
      </c>
      <c r="V11" s="756" t="str">
        <f>IF(入力シート!C6="","",入力シート!C6)</f>
        <v/>
      </c>
      <c r="W11" s="756"/>
      <c r="X11" s="20" t="s">
        <v>10</v>
      </c>
      <c r="Y11" s="780" t="str">
        <f>IF(入力シート!C6="","",入力シート!C6)</f>
        <v/>
      </c>
      <c r="Z11" s="780"/>
      <c r="AA11" s="20" t="s">
        <v>11</v>
      </c>
      <c r="AB11" s="20"/>
      <c r="AC11" s="20"/>
      <c r="AD11" s="20"/>
      <c r="AE11" s="20"/>
      <c r="AF11" s="38"/>
    </row>
    <row r="12" spans="1:43" ht="18" customHeight="1">
      <c r="A12" s="765"/>
      <c r="B12" s="762"/>
      <c r="C12" s="762"/>
      <c r="D12" s="762"/>
      <c r="E12" s="762"/>
      <c r="F12" s="762"/>
      <c r="G12" s="762"/>
      <c r="H12" s="762"/>
      <c r="I12" s="762"/>
      <c r="J12" s="762"/>
      <c r="K12" s="768"/>
      <c r="L12" s="55"/>
      <c r="M12" s="44"/>
      <c r="N12" s="44"/>
      <c r="O12" s="44"/>
      <c r="P12" s="44"/>
      <c r="Q12" s="44"/>
      <c r="R12" s="44"/>
      <c r="S12" s="44"/>
      <c r="T12" s="44"/>
      <c r="U12" s="44"/>
      <c r="V12" s="44"/>
      <c r="W12" s="44"/>
      <c r="X12" s="44"/>
      <c r="Y12" s="44"/>
      <c r="Z12" s="44"/>
      <c r="AA12" s="44"/>
      <c r="AB12" s="44"/>
      <c r="AC12" s="44"/>
      <c r="AD12" s="44"/>
      <c r="AE12" s="44"/>
      <c r="AF12" s="56"/>
    </row>
    <row r="13" spans="1:43" ht="18" customHeight="1">
      <c r="A13" s="765"/>
      <c r="B13" s="762"/>
      <c r="C13" s="762"/>
      <c r="D13" s="762"/>
      <c r="E13" s="762"/>
      <c r="F13" s="762"/>
      <c r="G13" s="762"/>
      <c r="H13" s="762"/>
      <c r="I13" s="762"/>
      <c r="J13" s="762"/>
      <c r="K13" s="768"/>
      <c r="L13" s="54"/>
      <c r="M13" s="418" t="s">
        <v>20</v>
      </c>
      <c r="N13" s="418"/>
      <c r="O13" s="17"/>
      <c r="P13" s="17"/>
      <c r="Q13" s="418" t="s">
        <v>341</v>
      </c>
      <c r="R13" s="418"/>
      <c r="S13" s="779" t="str">
        <f>IF(入力シート!C42="",IF(入力シート!C7="","",入力シート!C7),入力シート!C42)</f>
        <v/>
      </c>
      <c r="T13" s="779"/>
      <c r="U13" s="20" t="s">
        <v>9</v>
      </c>
      <c r="V13" s="756" t="str">
        <f>IF(入力シート!C42="",IF(入力シート!C7="","",入力シート!C7),入力シート!C42)</f>
        <v/>
      </c>
      <c r="W13" s="756"/>
      <c r="X13" s="20" t="s">
        <v>10</v>
      </c>
      <c r="Y13" s="780" t="str">
        <f>IF(入力シート!C42="",IF(入力シート!C7="","",入力シート!C7),入力シート!C42)</f>
        <v/>
      </c>
      <c r="Z13" s="780"/>
      <c r="AA13" s="20" t="s">
        <v>11</v>
      </c>
      <c r="AB13" s="20"/>
      <c r="AC13" s="20"/>
      <c r="AD13" s="20"/>
      <c r="AE13" s="20"/>
      <c r="AF13" s="57"/>
    </row>
    <row r="14" spans="1:43" ht="18" customHeight="1">
      <c r="A14" s="53"/>
      <c r="B14" s="763"/>
      <c r="C14" s="763"/>
      <c r="D14" s="763"/>
      <c r="E14" s="763"/>
      <c r="F14" s="763"/>
      <c r="G14" s="763"/>
      <c r="H14" s="763"/>
      <c r="I14" s="763"/>
      <c r="J14" s="763"/>
      <c r="K14" s="62"/>
      <c r="L14" s="58"/>
      <c r="M14" s="39"/>
      <c r="N14" s="39"/>
      <c r="O14" s="59"/>
      <c r="P14" s="59"/>
      <c r="Q14" s="39"/>
      <c r="R14" s="39"/>
      <c r="S14" s="39"/>
      <c r="T14" s="39"/>
      <c r="U14" s="39"/>
      <c r="V14" s="39"/>
      <c r="W14" s="39"/>
      <c r="X14" s="39"/>
      <c r="Y14" s="39"/>
      <c r="Z14" s="39"/>
      <c r="AA14" s="39"/>
      <c r="AB14" s="39"/>
      <c r="AC14" s="39"/>
      <c r="AD14" s="39"/>
      <c r="AE14" s="39"/>
      <c r="AF14" s="60"/>
    </row>
    <row r="15" spans="1:43" ht="18" customHeight="1">
      <c r="A15" s="764"/>
      <c r="B15" s="761" t="s">
        <v>21</v>
      </c>
      <c r="C15" s="761"/>
      <c r="D15" s="761"/>
      <c r="E15" s="761"/>
      <c r="F15" s="761"/>
      <c r="G15" s="761"/>
      <c r="H15" s="761"/>
      <c r="I15" s="761"/>
      <c r="J15" s="761"/>
      <c r="K15" s="767"/>
      <c r="L15" s="781"/>
      <c r="M15" s="782"/>
      <c r="N15" s="782"/>
      <c r="O15" s="782"/>
      <c r="P15" s="782"/>
      <c r="Q15" s="782"/>
      <c r="R15" s="782"/>
      <c r="S15" s="782"/>
      <c r="T15" s="782"/>
      <c r="U15" s="782"/>
      <c r="V15" s="782"/>
      <c r="W15" s="782"/>
      <c r="X15" s="782"/>
      <c r="Y15" s="782"/>
      <c r="Z15" s="782"/>
      <c r="AA15" s="782"/>
      <c r="AB15" s="782"/>
      <c r="AC15" s="782"/>
      <c r="AD15" s="782"/>
      <c r="AE15" s="782"/>
      <c r="AF15" s="783"/>
    </row>
    <row r="16" spans="1:43" ht="18" customHeight="1">
      <c r="A16" s="765"/>
      <c r="B16" s="762"/>
      <c r="C16" s="762"/>
      <c r="D16" s="762"/>
      <c r="E16" s="762"/>
      <c r="F16" s="762"/>
      <c r="G16" s="762"/>
      <c r="H16" s="762"/>
      <c r="I16" s="762"/>
      <c r="J16" s="762"/>
      <c r="K16" s="768"/>
      <c r="L16" s="784"/>
      <c r="M16" s="785"/>
      <c r="N16" s="785"/>
      <c r="O16" s="785"/>
      <c r="P16" s="785"/>
      <c r="Q16" s="785"/>
      <c r="R16" s="785"/>
      <c r="S16" s="785"/>
      <c r="T16" s="785"/>
      <c r="U16" s="785"/>
      <c r="V16" s="785"/>
      <c r="W16" s="785"/>
      <c r="X16" s="785"/>
      <c r="Y16" s="785"/>
      <c r="Z16" s="785"/>
      <c r="AA16" s="785"/>
      <c r="AB16" s="785"/>
      <c r="AC16" s="785"/>
      <c r="AD16" s="785"/>
      <c r="AE16" s="785"/>
      <c r="AF16" s="786"/>
    </row>
    <row r="17" spans="1:32" ht="18" customHeight="1">
      <c r="A17" s="765"/>
      <c r="B17" s="762"/>
      <c r="C17" s="762"/>
      <c r="D17" s="762"/>
      <c r="E17" s="762"/>
      <c r="F17" s="762"/>
      <c r="G17" s="762"/>
      <c r="H17" s="762"/>
      <c r="I17" s="762"/>
      <c r="J17" s="762"/>
      <c r="K17" s="768"/>
      <c r="L17" s="784"/>
      <c r="M17" s="785"/>
      <c r="N17" s="785"/>
      <c r="O17" s="785"/>
      <c r="P17" s="785"/>
      <c r="Q17" s="785"/>
      <c r="R17" s="785"/>
      <c r="S17" s="785"/>
      <c r="T17" s="785"/>
      <c r="U17" s="785"/>
      <c r="V17" s="785"/>
      <c r="W17" s="785"/>
      <c r="X17" s="785"/>
      <c r="Y17" s="785"/>
      <c r="Z17" s="785"/>
      <c r="AA17" s="785"/>
      <c r="AB17" s="785"/>
      <c r="AC17" s="785"/>
      <c r="AD17" s="785"/>
      <c r="AE17" s="785"/>
      <c r="AF17" s="786"/>
    </row>
    <row r="18" spans="1:32" ht="18" customHeight="1">
      <c r="A18" s="765"/>
      <c r="B18" s="762"/>
      <c r="C18" s="762"/>
      <c r="D18" s="762"/>
      <c r="E18" s="762"/>
      <c r="F18" s="762"/>
      <c r="G18" s="762"/>
      <c r="H18" s="762"/>
      <c r="I18" s="762"/>
      <c r="J18" s="762"/>
      <c r="K18" s="768"/>
      <c r="L18" s="784"/>
      <c r="M18" s="785"/>
      <c r="N18" s="785"/>
      <c r="O18" s="785"/>
      <c r="P18" s="785"/>
      <c r="Q18" s="785"/>
      <c r="R18" s="785"/>
      <c r="S18" s="785"/>
      <c r="T18" s="785"/>
      <c r="U18" s="785"/>
      <c r="V18" s="785"/>
      <c r="W18" s="785"/>
      <c r="X18" s="785"/>
      <c r="Y18" s="785"/>
      <c r="Z18" s="785"/>
      <c r="AA18" s="785"/>
      <c r="AB18" s="785"/>
      <c r="AC18" s="785"/>
      <c r="AD18" s="785"/>
      <c r="AE18" s="785"/>
      <c r="AF18" s="786"/>
    </row>
    <row r="19" spans="1:32" ht="18" customHeight="1">
      <c r="A19" s="766"/>
      <c r="B19" s="763"/>
      <c r="C19" s="763"/>
      <c r="D19" s="763"/>
      <c r="E19" s="763"/>
      <c r="F19" s="763"/>
      <c r="G19" s="763"/>
      <c r="H19" s="763"/>
      <c r="I19" s="763"/>
      <c r="J19" s="763"/>
      <c r="K19" s="769"/>
      <c r="L19" s="787"/>
      <c r="M19" s="788"/>
      <c r="N19" s="788"/>
      <c r="O19" s="788"/>
      <c r="P19" s="788"/>
      <c r="Q19" s="788"/>
      <c r="R19" s="788"/>
      <c r="S19" s="788"/>
      <c r="T19" s="788"/>
      <c r="U19" s="788"/>
      <c r="V19" s="788"/>
      <c r="W19" s="788"/>
      <c r="X19" s="788"/>
      <c r="Y19" s="788"/>
      <c r="Z19" s="788"/>
      <c r="AA19" s="788"/>
      <c r="AB19" s="788"/>
      <c r="AC19" s="788"/>
      <c r="AD19" s="788"/>
      <c r="AE19" s="788"/>
      <c r="AF19" s="789"/>
    </row>
    <row r="20" spans="1:32" ht="18" customHeight="1">
      <c r="A20" s="757"/>
      <c r="B20" s="758"/>
      <c r="C20" s="758"/>
      <c r="D20" s="758"/>
      <c r="E20" s="758"/>
      <c r="F20" s="758"/>
      <c r="G20" s="758"/>
      <c r="H20" s="758"/>
      <c r="I20" s="758"/>
      <c r="J20" s="758"/>
      <c r="K20" s="758"/>
      <c r="L20" s="757"/>
      <c r="M20" s="757"/>
      <c r="N20" s="757"/>
      <c r="O20" s="757"/>
      <c r="P20" s="757"/>
      <c r="Q20" s="757"/>
      <c r="R20" s="757"/>
      <c r="S20" s="757"/>
      <c r="T20" s="757"/>
      <c r="U20" s="757"/>
      <c r="V20" s="757"/>
      <c r="W20" s="757"/>
      <c r="X20" s="757"/>
      <c r="Y20" s="757"/>
      <c r="Z20" s="757"/>
      <c r="AA20" s="757"/>
      <c r="AB20" s="759"/>
      <c r="AC20" s="759"/>
      <c r="AD20" s="759"/>
      <c r="AE20" s="759"/>
      <c r="AF20" s="757"/>
    </row>
    <row r="21" spans="1:32" ht="18" customHeight="1">
      <c r="A21" s="54"/>
      <c r="C21" s="760" t="s">
        <v>260</v>
      </c>
      <c r="D21" s="760"/>
      <c r="E21" s="760"/>
      <c r="F21" s="760"/>
      <c r="G21" s="755" t="s">
        <v>341</v>
      </c>
      <c r="H21" s="755"/>
      <c r="I21" s="751"/>
      <c r="J21" s="751"/>
      <c r="K21" s="69" t="s">
        <v>9</v>
      </c>
      <c r="L21" s="752"/>
      <c r="M21" s="752"/>
      <c r="N21" s="42" t="s">
        <v>10</v>
      </c>
      <c r="O21" s="753"/>
      <c r="P21" s="753"/>
      <c r="Q21" s="754" t="s">
        <v>259</v>
      </c>
      <c r="R21" s="754"/>
      <c r="S21" s="754"/>
      <c r="T21" s="755" t="s">
        <v>341</v>
      </c>
      <c r="U21" s="755"/>
      <c r="V21" s="751"/>
      <c r="W21" s="751"/>
      <c r="X21" s="69" t="s">
        <v>9</v>
      </c>
      <c r="Y21" s="752"/>
      <c r="Z21" s="752"/>
      <c r="AA21" s="42" t="s">
        <v>10</v>
      </c>
      <c r="AB21" s="753"/>
      <c r="AC21" s="753"/>
      <c r="AD21" s="42" t="s">
        <v>33</v>
      </c>
      <c r="AE21" s="43"/>
      <c r="AF21" s="57"/>
    </row>
    <row r="22" spans="1:32" ht="18" customHeight="1">
      <c r="A22" s="54"/>
      <c r="B22" s="746" t="s">
        <v>267</v>
      </c>
      <c r="C22" s="746"/>
      <c r="D22" s="746"/>
      <c r="E22" s="746"/>
      <c r="F22" s="746"/>
      <c r="G22" s="746"/>
      <c r="H22" s="746"/>
      <c r="I22" s="746"/>
      <c r="J22" s="746"/>
      <c r="K22" s="746"/>
      <c r="L22" s="746"/>
      <c r="M22" s="746"/>
      <c r="N22" s="746"/>
      <c r="O22" s="746"/>
      <c r="P22" s="746"/>
      <c r="Q22" s="746"/>
      <c r="R22" s="746"/>
      <c r="S22" s="746"/>
      <c r="T22" s="746"/>
      <c r="U22" s="746"/>
      <c r="V22" s="746"/>
      <c r="W22" s="746"/>
      <c r="X22" s="746"/>
      <c r="Y22" s="746"/>
      <c r="Z22" s="746"/>
      <c r="AA22" s="746"/>
      <c r="AB22" s="746"/>
      <c r="AC22" s="746"/>
      <c r="AD22" s="746"/>
      <c r="AE22" s="746"/>
      <c r="AF22" s="57"/>
    </row>
    <row r="23" spans="1:32" ht="18" customHeight="1">
      <c r="A23" s="54"/>
      <c r="B23" s="43"/>
      <c r="C23" s="43"/>
      <c r="D23" s="43"/>
      <c r="E23" s="43"/>
      <c r="F23" s="43"/>
      <c r="G23" s="43"/>
      <c r="H23" s="43"/>
      <c r="I23" s="43"/>
      <c r="J23" s="43"/>
      <c r="K23" s="43"/>
      <c r="L23" s="43"/>
      <c r="M23" s="43"/>
      <c r="N23" s="43"/>
      <c r="O23" s="43"/>
      <c r="P23" s="43"/>
      <c r="Q23" s="43"/>
      <c r="R23" s="43"/>
      <c r="S23" s="43"/>
      <c r="T23" s="43"/>
      <c r="U23" s="43"/>
      <c r="V23" s="43"/>
      <c r="W23" s="43"/>
      <c r="X23" s="43"/>
      <c r="Y23" s="43"/>
      <c r="Z23" s="43"/>
      <c r="AA23" s="43"/>
      <c r="AB23" s="43"/>
      <c r="AC23" s="43"/>
      <c r="AD23" s="43"/>
      <c r="AE23" s="43"/>
      <c r="AF23" s="57"/>
    </row>
    <row r="24" spans="1:32" ht="18" customHeight="1">
      <c r="A24" s="55"/>
      <c r="B24" s="44"/>
      <c r="C24" s="44"/>
      <c r="D24" s="44"/>
      <c r="E24" s="44"/>
      <c r="F24" s="44"/>
      <c r="G24" s="44"/>
      <c r="H24" s="44"/>
      <c r="I24" s="44"/>
      <c r="J24" s="44"/>
      <c r="K24" s="44"/>
      <c r="L24" s="44"/>
      <c r="M24" s="44"/>
      <c r="N24" s="44"/>
      <c r="O24" s="44"/>
      <c r="P24" s="44"/>
      <c r="Q24" s="44"/>
      <c r="R24" s="44"/>
      <c r="S24" s="44"/>
      <c r="T24" s="44"/>
      <c r="U24" s="44"/>
      <c r="V24" s="44"/>
      <c r="W24" s="42"/>
      <c r="X24" s="44"/>
      <c r="Y24" s="44"/>
      <c r="Z24" s="44"/>
      <c r="AA24" s="44"/>
      <c r="AB24" s="44"/>
      <c r="AC24" s="44"/>
      <c r="AD24" s="44"/>
      <c r="AE24" s="44"/>
      <c r="AF24" s="56"/>
    </row>
    <row r="25" spans="1:32" ht="18" customHeight="1">
      <c r="A25" s="54"/>
      <c r="B25" s="43"/>
      <c r="C25" s="418" t="s">
        <v>341</v>
      </c>
      <c r="D25" s="418"/>
      <c r="E25" s="779"/>
      <c r="F25" s="779"/>
      <c r="G25" s="20" t="s">
        <v>9</v>
      </c>
      <c r="H25" s="756"/>
      <c r="I25" s="756"/>
      <c r="J25" s="20" t="s">
        <v>10</v>
      </c>
      <c r="K25" s="780"/>
      <c r="L25" s="780"/>
      <c r="M25" s="20" t="s">
        <v>11</v>
      </c>
      <c r="N25" s="43"/>
      <c r="O25" s="43"/>
      <c r="P25" s="43"/>
      <c r="R25" s="43"/>
      <c r="T25" s="43"/>
      <c r="U25" s="43"/>
      <c r="V25" s="43"/>
      <c r="W25" s="43"/>
      <c r="X25" s="43"/>
      <c r="Y25" s="43"/>
      <c r="Z25" s="43"/>
      <c r="AA25" s="43"/>
      <c r="AB25" s="43"/>
      <c r="AC25" s="43"/>
      <c r="AD25" s="43"/>
      <c r="AE25" s="43"/>
      <c r="AF25" s="57"/>
    </row>
    <row r="26" spans="1:32" ht="18" customHeight="1">
      <c r="A26" s="55"/>
      <c r="B26" s="44"/>
      <c r="C26" s="44"/>
      <c r="D26" s="44"/>
      <c r="E26" s="44"/>
      <c r="F26" s="44"/>
      <c r="G26" s="44"/>
      <c r="H26" s="44"/>
      <c r="I26" s="44"/>
      <c r="J26" s="44"/>
      <c r="K26" s="44"/>
      <c r="L26" s="44"/>
      <c r="M26" s="44"/>
      <c r="N26" s="44"/>
      <c r="O26" s="44"/>
      <c r="P26" s="44"/>
      <c r="Q26" s="44"/>
      <c r="R26" s="44"/>
      <c r="S26" s="44"/>
      <c r="T26" s="44"/>
      <c r="U26" s="44"/>
      <c r="V26" s="44"/>
      <c r="W26" s="44"/>
      <c r="X26" s="44"/>
      <c r="Y26" s="44"/>
      <c r="Z26" s="44"/>
      <c r="AA26" s="44"/>
      <c r="AB26" s="44"/>
      <c r="AC26" s="44"/>
      <c r="AD26" s="44"/>
      <c r="AE26" s="44"/>
      <c r="AF26" s="56"/>
    </row>
    <row r="27" spans="1:32" ht="18" customHeight="1">
      <c r="A27" s="54"/>
      <c r="B27" s="43"/>
      <c r="C27" s="43"/>
      <c r="D27" s="43"/>
      <c r="E27" s="43"/>
      <c r="F27" s="43"/>
      <c r="G27" s="43"/>
      <c r="H27" s="43"/>
      <c r="I27" s="43"/>
      <c r="J27" s="43"/>
      <c r="K27" s="43"/>
      <c r="L27" s="43"/>
      <c r="M27" s="43"/>
      <c r="N27" s="43"/>
      <c r="O27" s="43"/>
      <c r="P27" s="43"/>
      <c r="Q27" s="43"/>
      <c r="R27" s="43"/>
      <c r="S27" s="43"/>
      <c r="T27" s="43"/>
      <c r="U27" s="43"/>
      <c r="V27" s="43"/>
      <c r="W27" s="43"/>
      <c r="X27" s="43"/>
      <c r="Y27" s="43"/>
      <c r="Z27" s="43"/>
      <c r="AA27" s="43"/>
      <c r="AB27" s="43"/>
      <c r="AC27" s="43"/>
      <c r="AD27" s="43"/>
      <c r="AE27" s="43"/>
      <c r="AF27" s="57"/>
    </row>
    <row r="28" spans="1:32" ht="18" customHeight="1">
      <c r="A28" s="54" t="s">
        <v>40</v>
      </c>
      <c r="E28" s="43"/>
      <c r="F28" s="43"/>
      <c r="G28" s="43"/>
      <c r="H28" s="43"/>
      <c r="I28" s="754" t="s">
        <v>12</v>
      </c>
      <c r="J28" s="754"/>
      <c r="K28" s="754"/>
      <c r="L28" s="43"/>
      <c r="M28" s="790" t="str">
        <f>"西都市長　"&amp;入力シート!C1&amp;"　　印"</f>
        <v>西都市長　押川　修一郎　　印</v>
      </c>
      <c r="N28" s="790"/>
      <c r="O28" s="790"/>
      <c r="P28" s="790"/>
      <c r="Q28" s="790"/>
      <c r="R28" s="790"/>
      <c r="S28" s="790"/>
      <c r="T28" s="790"/>
      <c r="U28" s="790"/>
      <c r="V28" s="790"/>
      <c r="W28" s="790"/>
      <c r="X28" s="790"/>
      <c r="Y28" s="790"/>
      <c r="Z28" s="42"/>
      <c r="AA28" s="42"/>
      <c r="AC28" s="43"/>
      <c r="AD28" s="43"/>
      <c r="AE28" s="43"/>
      <c r="AF28" s="57"/>
    </row>
    <row r="29" spans="1:32" ht="18" customHeight="1">
      <c r="A29" s="55"/>
      <c r="B29" s="44"/>
      <c r="C29" s="44"/>
      <c r="D29" s="44"/>
      <c r="E29" s="44"/>
      <c r="F29" s="44"/>
      <c r="G29" s="44"/>
      <c r="H29" s="44"/>
      <c r="I29" s="44"/>
      <c r="J29" s="44"/>
      <c r="K29" s="44"/>
      <c r="L29" s="44"/>
      <c r="M29" s="44"/>
      <c r="N29" s="44"/>
      <c r="O29" s="44"/>
      <c r="P29" s="44"/>
      <c r="Q29" s="44"/>
      <c r="S29" s="44"/>
      <c r="T29" s="44"/>
      <c r="U29" s="44"/>
      <c r="V29" s="44"/>
      <c r="W29" s="44"/>
      <c r="X29" s="44"/>
      <c r="Y29" s="44"/>
      <c r="Z29" s="44"/>
      <c r="AA29" s="44"/>
      <c r="AB29" s="44"/>
      <c r="AC29" s="44"/>
      <c r="AD29" s="44"/>
      <c r="AE29" s="44"/>
      <c r="AF29" s="56"/>
    </row>
    <row r="30" spans="1:32" ht="18" customHeight="1">
      <c r="A30" s="55"/>
      <c r="B30" s="44"/>
      <c r="C30" s="44"/>
      <c r="D30" s="44"/>
      <c r="E30" s="44"/>
      <c r="F30" s="44"/>
      <c r="G30" s="44"/>
      <c r="H30" s="44"/>
      <c r="I30" s="44"/>
      <c r="J30" s="44"/>
      <c r="K30" s="44"/>
      <c r="L30" s="44"/>
      <c r="M30" s="44"/>
      <c r="N30" s="44"/>
      <c r="O30" s="44"/>
      <c r="P30" s="44"/>
      <c r="Q30" s="44"/>
      <c r="S30" s="44"/>
      <c r="T30" s="44"/>
      <c r="U30" s="44"/>
      <c r="V30" s="44"/>
      <c r="W30" s="44"/>
      <c r="X30" s="44"/>
      <c r="Y30" s="44"/>
      <c r="Z30" s="44"/>
      <c r="AA30" s="44"/>
      <c r="AB30" s="44"/>
      <c r="AC30" s="44"/>
      <c r="AD30" s="44"/>
      <c r="AE30" s="44"/>
      <c r="AF30" s="56"/>
    </row>
    <row r="31" spans="1:32" ht="18" customHeight="1">
      <c r="A31" s="55"/>
      <c r="B31" s="44"/>
      <c r="C31" s="44"/>
      <c r="D31" s="44"/>
      <c r="E31" s="44"/>
      <c r="F31" s="44"/>
      <c r="G31" s="44"/>
      <c r="H31" s="44"/>
      <c r="I31" s="44"/>
      <c r="J31" s="44"/>
      <c r="K31" s="44"/>
      <c r="L31" s="44"/>
      <c r="M31" s="44"/>
      <c r="N31" s="44"/>
      <c r="O31" s="44"/>
      <c r="P31" s="44"/>
      <c r="Q31" s="44"/>
      <c r="S31" s="44"/>
      <c r="T31" s="44"/>
      <c r="U31" s="44"/>
      <c r="V31" s="44"/>
      <c r="W31" s="44"/>
      <c r="X31" s="44"/>
      <c r="Y31" s="44"/>
      <c r="Z31" s="44"/>
      <c r="AA31" s="44"/>
      <c r="AB31" s="44"/>
      <c r="AC31" s="44"/>
      <c r="AD31" s="44"/>
      <c r="AE31" s="44"/>
      <c r="AF31" s="56"/>
    </row>
    <row r="32" spans="1:32" ht="18" customHeight="1">
      <c r="A32" s="54"/>
      <c r="B32" s="43"/>
      <c r="C32" s="43"/>
      <c r="D32" s="43"/>
      <c r="E32" s="43"/>
      <c r="F32" s="43"/>
      <c r="G32" s="43"/>
      <c r="H32" s="43"/>
      <c r="I32" s="43"/>
      <c r="J32" s="43"/>
      <c r="K32" s="43"/>
      <c r="L32" s="43"/>
      <c r="M32" s="43"/>
      <c r="N32" s="43"/>
      <c r="O32" s="43"/>
      <c r="P32" s="43"/>
      <c r="Q32" s="43"/>
      <c r="R32" s="43"/>
      <c r="S32" s="43"/>
      <c r="T32" s="43"/>
      <c r="U32" s="43"/>
      <c r="V32" s="43"/>
      <c r="W32" s="43"/>
      <c r="X32" s="43"/>
      <c r="Y32" s="43"/>
      <c r="Z32" s="43"/>
      <c r="AA32" s="43"/>
      <c r="AB32" s="43"/>
      <c r="AC32" s="43"/>
      <c r="AD32" s="43"/>
      <c r="AE32" s="43"/>
      <c r="AF32" s="57"/>
    </row>
    <row r="33" spans="1:32" ht="18" customHeight="1">
      <c r="A33" s="54"/>
      <c r="B33" s="762" t="s">
        <v>42</v>
      </c>
      <c r="C33" s="762"/>
      <c r="D33" s="762"/>
      <c r="E33" s="43"/>
      <c r="F33" s="762" t="s">
        <v>43</v>
      </c>
      <c r="G33" s="762"/>
      <c r="H33" s="762"/>
      <c r="I33" s="762"/>
      <c r="J33" s="762"/>
      <c r="K33" s="762"/>
      <c r="L33" s="43"/>
      <c r="M33" s="746" t="str">
        <f>IF(入力シート!C18="","",入力シート!C18)</f>
        <v/>
      </c>
      <c r="N33" s="746"/>
      <c r="O33" s="746"/>
      <c r="P33" s="746"/>
      <c r="Q33" s="746"/>
      <c r="R33" s="746"/>
      <c r="S33" s="746"/>
      <c r="T33" s="746"/>
      <c r="U33" s="746"/>
      <c r="V33" s="746"/>
      <c r="W33" s="746"/>
      <c r="X33" s="746"/>
      <c r="Y33" s="746"/>
      <c r="Z33" s="42"/>
      <c r="AA33" s="42"/>
      <c r="AB33" s="42"/>
      <c r="AC33" s="42"/>
      <c r="AD33" s="42"/>
      <c r="AE33" s="43"/>
      <c r="AF33" s="57"/>
    </row>
    <row r="34" spans="1:32" ht="18" customHeight="1">
      <c r="A34" s="54"/>
      <c r="B34" s="63"/>
      <c r="C34" s="63"/>
      <c r="D34" s="63"/>
      <c r="E34" s="43"/>
      <c r="F34" s="63"/>
      <c r="G34" s="63"/>
      <c r="H34" s="63"/>
      <c r="I34" s="63"/>
      <c r="J34" s="63"/>
      <c r="K34" s="63"/>
      <c r="L34" s="63"/>
      <c r="M34" s="43"/>
      <c r="N34" s="43"/>
      <c r="O34" s="43"/>
      <c r="P34" s="43"/>
      <c r="Q34" s="43"/>
      <c r="R34" s="43"/>
      <c r="S34" s="43"/>
      <c r="T34" s="43"/>
      <c r="U34" s="43"/>
      <c r="V34" s="43"/>
      <c r="W34" s="43"/>
      <c r="X34" s="43"/>
      <c r="Y34" s="43"/>
      <c r="Z34" s="43"/>
      <c r="AA34" s="43"/>
      <c r="AB34" s="43"/>
      <c r="AC34" s="43"/>
      <c r="AD34" s="43"/>
      <c r="AE34" s="43"/>
      <c r="AF34" s="57"/>
    </row>
    <row r="35" spans="1:32" ht="18" customHeight="1">
      <c r="A35" s="55"/>
      <c r="B35" s="44"/>
      <c r="C35" s="44"/>
      <c r="D35" s="44"/>
      <c r="E35" s="44"/>
      <c r="F35" s="762" t="s">
        <v>16</v>
      </c>
      <c r="G35" s="762"/>
      <c r="H35" s="762"/>
      <c r="I35" s="762"/>
      <c r="J35" s="762"/>
      <c r="K35" s="762"/>
      <c r="L35" s="43"/>
      <c r="M35" s="746" t="str">
        <f>IF(入力シート!C19="","",入力シート!C19)</f>
        <v/>
      </c>
      <c r="N35" s="746"/>
      <c r="O35" s="746"/>
      <c r="P35" s="746"/>
      <c r="Q35" s="746"/>
      <c r="R35" s="746"/>
      <c r="S35" s="746"/>
      <c r="T35" s="746"/>
      <c r="U35" s="746"/>
      <c r="V35" s="746"/>
      <c r="W35" s="746"/>
      <c r="X35" s="746"/>
      <c r="Y35" s="746"/>
      <c r="Z35" s="44" t="s">
        <v>44</v>
      </c>
      <c r="AB35" s="44"/>
      <c r="AC35" s="44"/>
      <c r="AD35" s="44"/>
      <c r="AE35" s="44"/>
      <c r="AF35" s="56"/>
    </row>
    <row r="36" spans="1:32" ht="18" customHeight="1">
      <c r="A36" s="55"/>
      <c r="B36" s="44"/>
      <c r="C36" s="44"/>
      <c r="D36" s="44"/>
      <c r="E36" s="44"/>
      <c r="F36" s="52"/>
      <c r="G36" s="52"/>
      <c r="H36" s="52"/>
      <c r="I36" s="52"/>
      <c r="J36" s="52"/>
      <c r="K36" s="52"/>
      <c r="L36" s="43"/>
      <c r="M36" s="42"/>
      <c r="N36" s="42"/>
      <c r="O36" s="42"/>
      <c r="P36" s="42"/>
      <c r="Q36" s="42"/>
      <c r="R36" s="42"/>
      <c r="S36" s="42"/>
      <c r="T36" s="42"/>
      <c r="U36" s="42"/>
      <c r="V36" s="42"/>
      <c r="W36" s="42"/>
      <c r="X36" s="42"/>
      <c r="Y36" s="42"/>
      <c r="Z36" s="44"/>
      <c r="AB36" s="44"/>
      <c r="AC36" s="44"/>
      <c r="AD36" s="44"/>
      <c r="AE36" s="44"/>
      <c r="AF36" s="56"/>
    </row>
    <row r="37" spans="1:32" ht="18" customHeight="1">
      <c r="A37" s="55"/>
      <c r="B37" s="44"/>
      <c r="C37" s="44"/>
      <c r="D37" s="44"/>
      <c r="E37" s="44"/>
      <c r="F37" s="52"/>
      <c r="G37" s="52"/>
      <c r="H37" s="52"/>
      <c r="I37" s="52"/>
      <c r="J37" s="52"/>
      <c r="K37" s="52"/>
      <c r="L37" s="43"/>
      <c r="M37" s="42"/>
      <c r="N37" s="42"/>
      <c r="O37" s="42"/>
      <c r="P37" s="42"/>
      <c r="Q37" s="42"/>
      <c r="R37" s="42"/>
      <c r="S37" s="42"/>
      <c r="T37" s="42"/>
      <c r="U37" s="42"/>
      <c r="V37" s="42"/>
      <c r="W37" s="42"/>
      <c r="X37" s="42"/>
      <c r="Y37" s="42"/>
      <c r="Z37" s="44"/>
      <c r="AB37" s="44"/>
      <c r="AC37" s="44"/>
      <c r="AD37" s="44"/>
      <c r="AE37" s="44"/>
      <c r="AF37" s="56"/>
    </row>
    <row r="38" spans="1:32" ht="18" customHeight="1">
      <c r="A38" s="55"/>
      <c r="B38" s="44"/>
      <c r="C38" s="44"/>
      <c r="D38" s="44"/>
      <c r="E38" s="44"/>
      <c r="F38" s="52"/>
      <c r="G38" s="52"/>
      <c r="H38" s="52"/>
      <c r="I38" s="52"/>
      <c r="J38" s="52"/>
      <c r="K38" s="52"/>
      <c r="L38" s="43"/>
      <c r="M38" s="42"/>
      <c r="N38" s="42"/>
      <c r="O38" s="42"/>
      <c r="P38" s="42"/>
      <c r="Q38" s="42"/>
      <c r="R38" s="42"/>
      <c r="S38" s="42"/>
      <c r="T38" s="42"/>
      <c r="U38" s="42"/>
      <c r="V38" s="42"/>
      <c r="W38" s="42"/>
      <c r="X38" s="42"/>
      <c r="Y38" s="42"/>
      <c r="Z38" s="44"/>
      <c r="AB38" s="44"/>
      <c r="AC38" s="44"/>
      <c r="AD38" s="44"/>
      <c r="AE38" s="44"/>
      <c r="AF38" s="56"/>
    </row>
    <row r="39" spans="1:32" ht="18" customHeight="1">
      <c r="A39" s="54"/>
      <c r="B39" s="43"/>
      <c r="C39" s="43"/>
      <c r="D39" s="43"/>
      <c r="E39" s="43"/>
      <c r="F39" s="43"/>
      <c r="G39" s="43"/>
      <c r="H39" s="43"/>
      <c r="I39" s="43"/>
      <c r="J39" s="43"/>
      <c r="K39" s="43"/>
      <c r="L39" s="43"/>
      <c r="M39" s="43"/>
      <c r="N39" s="43"/>
      <c r="O39" s="43"/>
      <c r="P39" s="43"/>
      <c r="Q39" s="43"/>
      <c r="R39" s="43"/>
      <c r="S39" s="43"/>
      <c r="T39" s="43"/>
      <c r="U39" s="43"/>
      <c r="V39" s="43"/>
      <c r="W39" s="43"/>
      <c r="X39" s="43"/>
      <c r="Y39" s="43"/>
      <c r="Z39" s="43"/>
      <c r="AA39" s="43"/>
      <c r="AB39" s="43"/>
      <c r="AC39" s="43"/>
      <c r="AD39" s="43"/>
      <c r="AE39" s="43"/>
      <c r="AF39" s="57"/>
    </row>
    <row r="40" spans="1:32" ht="18" customHeight="1">
      <c r="A40" s="58"/>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c r="AB40" s="87"/>
      <c r="AC40" s="87"/>
      <c r="AD40" s="87"/>
      <c r="AE40" s="87"/>
      <c r="AF40" s="60"/>
    </row>
    <row r="41" spans="1:32" ht="18" customHeight="1">
      <c r="A41" s="44"/>
      <c r="B41" s="44"/>
      <c r="C41" s="44"/>
      <c r="D41" s="44"/>
      <c r="E41" s="44"/>
      <c r="F41" s="44"/>
      <c r="G41" s="44"/>
      <c r="H41" s="44"/>
      <c r="I41" s="44"/>
      <c r="J41" s="44"/>
      <c r="K41" s="44"/>
      <c r="L41" s="44"/>
      <c r="M41" s="44"/>
      <c r="N41" s="44"/>
      <c r="O41" s="44"/>
      <c r="P41" s="44"/>
      <c r="Q41" s="44"/>
      <c r="R41" s="44"/>
      <c r="S41" s="44"/>
      <c r="T41" s="44"/>
      <c r="U41" s="44"/>
      <c r="V41" s="44"/>
      <c r="W41" s="44"/>
      <c r="X41" s="44"/>
      <c r="Y41" s="44"/>
      <c r="Z41" s="44"/>
      <c r="AA41" s="44"/>
      <c r="AB41" s="44"/>
      <c r="AC41" s="44"/>
      <c r="AD41" s="44"/>
      <c r="AE41" s="44"/>
      <c r="AF41" s="44"/>
    </row>
  </sheetData>
  <mergeCells count="45">
    <mergeCell ref="L15:AF19"/>
    <mergeCell ref="F35:K35"/>
    <mergeCell ref="M35:Y35"/>
    <mergeCell ref="M33:Y33"/>
    <mergeCell ref="B33:D33"/>
    <mergeCell ref="I28:K28"/>
    <mergeCell ref="F33:K33"/>
    <mergeCell ref="H25:I25"/>
    <mergeCell ref="K25:L25"/>
    <mergeCell ref="B22:AE22"/>
    <mergeCell ref="C25:D25"/>
    <mergeCell ref="E25:F25"/>
    <mergeCell ref="M28:Y28"/>
    <mergeCell ref="A4:AF6"/>
    <mergeCell ref="A7:A9"/>
    <mergeCell ref="B7:J9"/>
    <mergeCell ref="K7:K9"/>
    <mergeCell ref="M13:N13"/>
    <mergeCell ref="K11:K13"/>
    <mergeCell ref="B10:J14"/>
    <mergeCell ref="S11:T11"/>
    <mergeCell ref="V11:W11"/>
    <mergeCell ref="Y11:Z11"/>
    <mergeCell ref="Y13:Z13"/>
    <mergeCell ref="S13:T13"/>
    <mergeCell ref="A11:A13"/>
    <mergeCell ref="Q13:R13"/>
    <mergeCell ref="M11:N11"/>
    <mergeCell ref="Q11:R11"/>
    <mergeCell ref="L7:AF9"/>
    <mergeCell ref="V21:W21"/>
    <mergeCell ref="Y21:Z21"/>
    <mergeCell ref="AB21:AC21"/>
    <mergeCell ref="L21:M21"/>
    <mergeCell ref="O21:P21"/>
    <mergeCell ref="Q21:S21"/>
    <mergeCell ref="T21:U21"/>
    <mergeCell ref="V13:W13"/>
    <mergeCell ref="A20:AF20"/>
    <mergeCell ref="C21:F21"/>
    <mergeCell ref="G21:H21"/>
    <mergeCell ref="I21:J21"/>
    <mergeCell ref="B15:J19"/>
    <mergeCell ref="A15:A19"/>
    <mergeCell ref="K15:K19"/>
  </mergeCells>
  <phoneticPr fontId="3"/>
  <printOptions horizontalCentered="1"/>
  <pageMargins left="0.78740157480314965" right="0.78740157480314965" top="0.98425196850393704" bottom="0.98425196850393704" header="0.39370078740157483" footer="0.39370078740157483"/>
  <pageSetup paperSize="9"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7"/>
  </sheetPr>
  <dimension ref="A1:AQ42"/>
  <sheetViews>
    <sheetView zoomScaleNormal="100" zoomScaleSheetLayoutView="100" workbookViewId="0">
      <selection activeCell="BC14" sqref="BC14"/>
    </sheetView>
  </sheetViews>
  <sheetFormatPr defaultColWidth="2.625" defaultRowHeight="18" customHeight="1"/>
  <cols>
    <col min="1" max="16384" width="2.625" style="35"/>
  </cols>
  <sheetData>
    <row r="1" spans="1:43" ht="15.95" customHeight="1">
      <c r="V1" s="20"/>
      <c r="W1" s="20"/>
      <c r="X1" s="20"/>
      <c r="Y1" s="20"/>
      <c r="Z1" s="20"/>
      <c r="AA1" s="20"/>
      <c r="AB1" s="20"/>
      <c r="AC1" s="20"/>
      <c r="AD1" s="20"/>
      <c r="AE1" s="20"/>
      <c r="AF1" s="20"/>
      <c r="AK1" s="18"/>
      <c r="AL1" s="18"/>
      <c r="AM1" s="40"/>
      <c r="AQ1" s="36"/>
    </row>
    <row r="2" spans="1:43" ht="15.95" customHeight="1">
      <c r="U2" s="45"/>
      <c r="V2" s="45"/>
      <c r="W2" s="45"/>
      <c r="X2" s="46"/>
      <c r="Y2" s="46"/>
      <c r="Z2" s="46"/>
      <c r="AA2" s="46"/>
      <c r="AB2" s="46"/>
      <c r="AC2" s="46"/>
      <c r="AD2" s="46"/>
      <c r="AE2" s="46"/>
    </row>
    <row r="3" spans="1:43" ht="15.95" customHeight="1">
      <c r="A3" s="804" t="s">
        <v>254</v>
      </c>
      <c r="B3" s="805"/>
      <c r="C3" s="805"/>
      <c r="D3" s="805"/>
      <c r="E3" s="805"/>
      <c r="F3" s="805"/>
      <c r="G3" s="805"/>
      <c r="H3" s="805"/>
      <c r="I3" s="805"/>
      <c r="J3" s="805"/>
      <c r="K3" s="805"/>
      <c r="L3" s="805"/>
      <c r="M3" s="805"/>
      <c r="N3" s="805"/>
      <c r="O3" s="805"/>
      <c r="P3" s="805"/>
      <c r="Q3" s="805"/>
      <c r="R3" s="805"/>
      <c r="S3" s="805"/>
      <c r="T3" s="805"/>
      <c r="U3" s="805"/>
      <c r="V3" s="805"/>
      <c r="W3" s="805"/>
      <c r="X3" s="805"/>
      <c r="Y3" s="805"/>
      <c r="Z3" s="805"/>
      <c r="AA3" s="805"/>
      <c r="AB3" s="805"/>
      <c r="AC3" s="805"/>
      <c r="AD3" s="805"/>
      <c r="AE3" s="805"/>
      <c r="AF3" s="806"/>
    </row>
    <row r="4" spans="1:43" ht="15.95" customHeight="1">
      <c r="A4" s="807"/>
      <c r="B4" s="808"/>
      <c r="C4" s="808"/>
      <c r="D4" s="808"/>
      <c r="E4" s="808"/>
      <c r="F4" s="808"/>
      <c r="G4" s="808"/>
      <c r="H4" s="808"/>
      <c r="I4" s="808"/>
      <c r="J4" s="808"/>
      <c r="K4" s="808"/>
      <c r="L4" s="808"/>
      <c r="M4" s="808"/>
      <c r="N4" s="808"/>
      <c r="O4" s="808"/>
      <c r="P4" s="808"/>
      <c r="Q4" s="808"/>
      <c r="R4" s="808"/>
      <c r="S4" s="808"/>
      <c r="T4" s="808"/>
      <c r="U4" s="808"/>
      <c r="V4" s="808"/>
      <c r="W4" s="808"/>
      <c r="X4" s="808"/>
      <c r="Y4" s="808"/>
      <c r="Z4" s="808"/>
      <c r="AA4" s="808"/>
      <c r="AB4" s="808"/>
      <c r="AC4" s="808"/>
      <c r="AD4" s="808"/>
      <c r="AE4" s="808"/>
      <c r="AF4" s="809"/>
    </row>
    <row r="5" spans="1:43" ht="15.95" customHeight="1">
      <c r="A5" s="810"/>
      <c r="B5" s="811"/>
      <c r="C5" s="811"/>
      <c r="D5" s="811"/>
      <c r="E5" s="811"/>
      <c r="F5" s="811"/>
      <c r="G5" s="811"/>
      <c r="H5" s="811"/>
      <c r="I5" s="811"/>
      <c r="J5" s="811"/>
      <c r="K5" s="811"/>
      <c r="L5" s="811"/>
      <c r="M5" s="811"/>
      <c r="N5" s="811"/>
      <c r="O5" s="811"/>
      <c r="P5" s="811"/>
      <c r="Q5" s="811"/>
      <c r="R5" s="811"/>
      <c r="S5" s="811"/>
      <c r="T5" s="811"/>
      <c r="U5" s="811"/>
      <c r="V5" s="811"/>
      <c r="W5" s="811"/>
      <c r="X5" s="811"/>
      <c r="Y5" s="811"/>
      <c r="Z5" s="811"/>
      <c r="AA5" s="811"/>
      <c r="AB5" s="811"/>
      <c r="AC5" s="811"/>
      <c r="AD5" s="811"/>
      <c r="AE5" s="811"/>
      <c r="AF5" s="812"/>
    </row>
    <row r="6" spans="1:43" ht="18" customHeight="1">
      <c r="A6" s="764"/>
      <c r="B6" s="761" t="s">
        <v>115</v>
      </c>
      <c r="C6" s="761"/>
      <c r="D6" s="761"/>
      <c r="E6" s="761"/>
      <c r="F6" s="761"/>
      <c r="G6" s="761"/>
      <c r="H6" s="761"/>
      <c r="I6" s="761"/>
      <c r="J6" s="761"/>
      <c r="K6" s="813"/>
      <c r="L6" s="792" t="str">
        <f>変更契約書!L4&amp;変更契約書!L5</f>
        <v/>
      </c>
      <c r="M6" s="793"/>
      <c r="N6" s="793"/>
      <c r="O6" s="793"/>
      <c r="P6" s="793"/>
      <c r="Q6" s="793"/>
      <c r="R6" s="793"/>
      <c r="S6" s="793"/>
      <c r="T6" s="793"/>
      <c r="U6" s="793"/>
      <c r="V6" s="793"/>
      <c r="W6" s="793"/>
      <c r="X6" s="793"/>
      <c r="Y6" s="793"/>
      <c r="Z6" s="793"/>
      <c r="AA6" s="793"/>
      <c r="AB6" s="793"/>
      <c r="AC6" s="793"/>
      <c r="AD6" s="793"/>
      <c r="AE6" s="793"/>
      <c r="AF6" s="794"/>
    </row>
    <row r="7" spans="1:43" ht="18" customHeight="1">
      <c r="A7" s="765"/>
      <c r="B7" s="762"/>
      <c r="C7" s="762"/>
      <c r="D7" s="762"/>
      <c r="E7" s="762"/>
      <c r="F7" s="762"/>
      <c r="G7" s="762"/>
      <c r="H7" s="762"/>
      <c r="I7" s="762"/>
      <c r="J7" s="762"/>
      <c r="K7" s="814"/>
      <c r="L7" s="795"/>
      <c r="M7" s="796"/>
      <c r="N7" s="796"/>
      <c r="O7" s="796"/>
      <c r="P7" s="796"/>
      <c r="Q7" s="796"/>
      <c r="R7" s="796"/>
      <c r="S7" s="796"/>
      <c r="T7" s="796"/>
      <c r="U7" s="796"/>
      <c r="V7" s="796"/>
      <c r="W7" s="796"/>
      <c r="X7" s="796"/>
      <c r="Y7" s="796"/>
      <c r="Z7" s="796"/>
      <c r="AA7" s="796"/>
      <c r="AB7" s="796"/>
      <c r="AC7" s="796"/>
      <c r="AD7" s="796"/>
      <c r="AE7" s="796"/>
      <c r="AF7" s="797"/>
    </row>
    <row r="8" spans="1:43" ht="18" customHeight="1">
      <c r="A8" s="766"/>
      <c r="B8" s="763"/>
      <c r="C8" s="763"/>
      <c r="D8" s="763"/>
      <c r="E8" s="763"/>
      <c r="F8" s="763"/>
      <c r="G8" s="763"/>
      <c r="H8" s="763"/>
      <c r="I8" s="763"/>
      <c r="J8" s="763"/>
      <c r="K8" s="815"/>
      <c r="L8" s="795"/>
      <c r="M8" s="796"/>
      <c r="N8" s="796"/>
      <c r="O8" s="796"/>
      <c r="P8" s="796"/>
      <c r="Q8" s="796"/>
      <c r="R8" s="796"/>
      <c r="S8" s="796"/>
      <c r="T8" s="796"/>
      <c r="U8" s="796"/>
      <c r="V8" s="796"/>
      <c r="W8" s="796"/>
      <c r="X8" s="796"/>
      <c r="Y8" s="796"/>
      <c r="Z8" s="796"/>
      <c r="AA8" s="796"/>
      <c r="AB8" s="796"/>
      <c r="AC8" s="796"/>
      <c r="AD8" s="796"/>
      <c r="AE8" s="796"/>
      <c r="AF8" s="797"/>
    </row>
    <row r="9" spans="1:43" ht="18" customHeight="1">
      <c r="A9" s="764"/>
      <c r="B9" s="762" t="s">
        <v>117</v>
      </c>
      <c r="C9" s="762"/>
      <c r="D9" s="762"/>
      <c r="E9" s="762"/>
      <c r="F9" s="762"/>
      <c r="G9" s="762"/>
      <c r="H9" s="762"/>
      <c r="I9" s="762"/>
      <c r="J9" s="762"/>
      <c r="K9" s="813"/>
      <c r="L9" s="48"/>
      <c r="M9" s="49"/>
      <c r="N9" s="49"/>
      <c r="O9" s="49"/>
      <c r="P9" s="49"/>
      <c r="Q9" s="49"/>
      <c r="R9" s="49"/>
      <c r="S9" s="49"/>
      <c r="T9" s="49"/>
      <c r="U9" s="49"/>
      <c r="V9" s="49"/>
      <c r="W9" s="49"/>
      <c r="X9" s="49"/>
      <c r="Y9" s="49"/>
      <c r="Z9" s="49"/>
      <c r="AA9" s="49"/>
      <c r="AB9" s="49"/>
      <c r="AC9" s="49"/>
      <c r="AD9" s="49"/>
      <c r="AE9" s="49"/>
      <c r="AF9" s="50"/>
    </row>
    <row r="10" spans="1:43" ht="18" customHeight="1">
      <c r="A10" s="765"/>
      <c r="B10" s="762"/>
      <c r="C10" s="762"/>
      <c r="D10" s="762"/>
      <c r="E10" s="762"/>
      <c r="F10" s="762"/>
      <c r="G10" s="762"/>
      <c r="H10" s="762"/>
      <c r="I10" s="762"/>
      <c r="J10" s="762"/>
      <c r="K10" s="814"/>
      <c r="L10" s="54"/>
      <c r="M10" s="418" t="s">
        <v>5</v>
      </c>
      <c r="N10" s="418"/>
      <c r="O10" s="17"/>
      <c r="P10" s="17"/>
      <c r="Q10" s="418" t="s">
        <v>341</v>
      </c>
      <c r="R10" s="418"/>
      <c r="S10" s="779" t="str">
        <f>IF(入力シート!C6="","",入力シート!C6)</f>
        <v/>
      </c>
      <c r="T10" s="779"/>
      <c r="U10" s="20" t="s">
        <v>9</v>
      </c>
      <c r="V10" s="756" t="str">
        <f>IF(入力シート!C6="","",入力シート!C6)</f>
        <v/>
      </c>
      <c r="W10" s="756"/>
      <c r="X10" s="20" t="s">
        <v>10</v>
      </c>
      <c r="Y10" s="780" t="str">
        <f>IF(入力シート!C6="","",入力シート!C6)</f>
        <v/>
      </c>
      <c r="Z10" s="780"/>
      <c r="AA10" s="20" t="s">
        <v>11</v>
      </c>
      <c r="AB10" s="20"/>
      <c r="AC10" s="20"/>
      <c r="AD10" s="20"/>
      <c r="AE10" s="20"/>
      <c r="AF10" s="38"/>
    </row>
    <row r="11" spans="1:43" ht="18" customHeight="1">
      <c r="A11" s="765"/>
      <c r="B11" s="762"/>
      <c r="C11" s="762"/>
      <c r="D11" s="762"/>
      <c r="E11" s="762"/>
      <c r="F11" s="762"/>
      <c r="G11" s="762"/>
      <c r="H11" s="762"/>
      <c r="I11" s="762"/>
      <c r="J11" s="762"/>
      <c r="K11" s="814"/>
      <c r="L11" s="55"/>
      <c r="M11" s="44"/>
      <c r="N11" s="44"/>
      <c r="O11" s="44"/>
      <c r="P11" s="44"/>
      <c r="Q11" s="44"/>
      <c r="R11" s="44"/>
      <c r="S11" s="44"/>
      <c r="T11" s="44"/>
      <c r="U11" s="44"/>
      <c r="V11" s="44"/>
      <c r="W11" s="44"/>
      <c r="X11" s="44"/>
      <c r="Y11" s="44"/>
      <c r="Z11" s="44"/>
      <c r="AA11" s="44"/>
      <c r="AB11" s="44"/>
      <c r="AC11" s="44"/>
      <c r="AD11" s="44"/>
      <c r="AE11" s="44"/>
      <c r="AF11" s="56"/>
    </row>
    <row r="12" spans="1:43" ht="18" customHeight="1">
      <c r="A12" s="765"/>
      <c r="B12" s="762"/>
      <c r="C12" s="762"/>
      <c r="D12" s="762"/>
      <c r="E12" s="762"/>
      <c r="F12" s="762"/>
      <c r="G12" s="762"/>
      <c r="H12" s="762"/>
      <c r="I12" s="762"/>
      <c r="J12" s="762"/>
      <c r="K12" s="814"/>
      <c r="L12" s="54"/>
      <c r="M12" s="418" t="s">
        <v>20</v>
      </c>
      <c r="N12" s="418"/>
      <c r="O12" s="17"/>
      <c r="P12" s="17"/>
      <c r="Q12" s="418" t="s">
        <v>341</v>
      </c>
      <c r="R12" s="418"/>
      <c r="S12" s="779" t="str">
        <f>IF(入力シート!C7="","",入力シート!C7)</f>
        <v/>
      </c>
      <c r="T12" s="779"/>
      <c r="U12" s="20" t="s">
        <v>9</v>
      </c>
      <c r="V12" s="756" t="str">
        <f>IF(入力シート!C7="","",入力シート!C7)</f>
        <v/>
      </c>
      <c r="W12" s="756"/>
      <c r="X12" s="20" t="s">
        <v>10</v>
      </c>
      <c r="Y12" s="780" t="str">
        <f>IF(入力シート!C7="","",入力シート!C7)</f>
        <v/>
      </c>
      <c r="Z12" s="780"/>
      <c r="AA12" s="20" t="s">
        <v>11</v>
      </c>
      <c r="AB12" s="20"/>
      <c r="AC12" s="20"/>
      <c r="AD12" s="20"/>
      <c r="AE12" s="20"/>
      <c r="AF12" s="57"/>
    </row>
    <row r="13" spans="1:43" ht="18" customHeight="1">
      <c r="A13" s="766"/>
      <c r="B13" s="763"/>
      <c r="C13" s="763"/>
      <c r="D13" s="763"/>
      <c r="E13" s="763"/>
      <c r="F13" s="763"/>
      <c r="G13" s="763"/>
      <c r="H13" s="763"/>
      <c r="I13" s="763"/>
      <c r="J13" s="763"/>
      <c r="K13" s="815"/>
      <c r="L13" s="58"/>
      <c r="M13" s="39"/>
      <c r="N13" s="39"/>
      <c r="O13" s="59"/>
      <c r="P13" s="59"/>
      <c r="Q13" s="39"/>
      <c r="R13" s="39"/>
      <c r="S13" s="39"/>
      <c r="T13" s="39"/>
      <c r="U13" s="39"/>
      <c r="V13" s="39"/>
      <c r="W13" s="39"/>
      <c r="X13" s="39"/>
      <c r="Y13" s="39"/>
      <c r="Z13" s="39"/>
      <c r="AA13" s="39"/>
      <c r="AB13" s="39"/>
      <c r="AC13" s="39"/>
      <c r="AD13" s="39"/>
      <c r="AE13" s="39"/>
      <c r="AF13" s="60"/>
    </row>
    <row r="14" spans="1:43" ht="18" customHeight="1">
      <c r="A14" s="764"/>
      <c r="B14" s="761" t="s">
        <v>22</v>
      </c>
      <c r="C14" s="761"/>
      <c r="D14" s="761"/>
      <c r="E14" s="761"/>
      <c r="F14" s="761"/>
      <c r="G14" s="761"/>
      <c r="H14" s="761"/>
      <c r="I14" s="761"/>
      <c r="J14" s="761"/>
      <c r="K14" s="767"/>
      <c r="L14" s="792"/>
      <c r="M14" s="793"/>
      <c r="N14" s="793"/>
      <c r="O14" s="793"/>
      <c r="P14" s="793"/>
      <c r="Q14" s="793"/>
      <c r="R14" s="793"/>
      <c r="S14" s="793"/>
      <c r="T14" s="793"/>
      <c r="U14" s="793"/>
      <c r="V14" s="793"/>
      <c r="W14" s="793"/>
      <c r="X14" s="793"/>
      <c r="Y14" s="793"/>
      <c r="Z14" s="793"/>
      <c r="AA14" s="793"/>
      <c r="AB14" s="793"/>
      <c r="AC14" s="793"/>
      <c r="AD14" s="793"/>
      <c r="AE14" s="793"/>
      <c r="AF14" s="794"/>
    </row>
    <row r="15" spans="1:43" ht="18" customHeight="1">
      <c r="A15" s="765"/>
      <c r="B15" s="762"/>
      <c r="C15" s="762"/>
      <c r="D15" s="762"/>
      <c r="E15" s="762"/>
      <c r="F15" s="762"/>
      <c r="G15" s="762"/>
      <c r="H15" s="762"/>
      <c r="I15" s="762"/>
      <c r="J15" s="762"/>
      <c r="K15" s="768"/>
      <c r="L15" s="795"/>
      <c r="M15" s="796"/>
      <c r="N15" s="796"/>
      <c r="O15" s="796"/>
      <c r="P15" s="796"/>
      <c r="Q15" s="796"/>
      <c r="R15" s="796"/>
      <c r="S15" s="796"/>
      <c r="T15" s="796"/>
      <c r="U15" s="796"/>
      <c r="V15" s="796"/>
      <c r="W15" s="796"/>
      <c r="X15" s="796"/>
      <c r="Y15" s="796"/>
      <c r="Z15" s="796"/>
      <c r="AA15" s="796"/>
      <c r="AB15" s="796"/>
      <c r="AC15" s="796"/>
      <c r="AD15" s="796"/>
      <c r="AE15" s="796"/>
      <c r="AF15" s="797"/>
    </row>
    <row r="16" spans="1:43" ht="18" customHeight="1">
      <c r="A16" s="765"/>
      <c r="B16" s="762"/>
      <c r="C16" s="762"/>
      <c r="D16" s="762"/>
      <c r="E16" s="762"/>
      <c r="F16" s="762"/>
      <c r="G16" s="762"/>
      <c r="H16" s="762"/>
      <c r="I16" s="762"/>
      <c r="J16" s="762"/>
      <c r="K16" s="768"/>
      <c r="L16" s="795"/>
      <c r="M16" s="796"/>
      <c r="N16" s="796"/>
      <c r="O16" s="796"/>
      <c r="P16" s="796"/>
      <c r="Q16" s="796"/>
      <c r="R16" s="796"/>
      <c r="S16" s="796"/>
      <c r="T16" s="796"/>
      <c r="U16" s="796"/>
      <c r="V16" s="796"/>
      <c r="W16" s="796"/>
      <c r="X16" s="796"/>
      <c r="Y16" s="796"/>
      <c r="Z16" s="796"/>
      <c r="AA16" s="796"/>
      <c r="AB16" s="796"/>
      <c r="AC16" s="796"/>
      <c r="AD16" s="796"/>
      <c r="AE16" s="796"/>
      <c r="AF16" s="797"/>
    </row>
    <row r="17" spans="1:32" ht="18" customHeight="1">
      <c r="A17" s="765"/>
      <c r="B17" s="762"/>
      <c r="C17" s="762"/>
      <c r="D17" s="762"/>
      <c r="E17" s="762"/>
      <c r="F17" s="762"/>
      <c r="G17" s="762"/>
      <c r="H17" s="762"/>
      <c r="I17" s="762"/>
      <c r="J17" s="762"/>
      <c r="K17" s="768"/>
      <c r="L17" s="795"/>
      <c r="M17" s="796"/>
      <c r="N17" s="796"/>
      <c r="O17" s="796"/>
      <c r="P17" s="796"/>
      <c r="Q17" s="796"/>
      <c r="R17" s="796"/>
      <c r="S17" s="796"/>
      <c r="T17" s="796"/>
      <c r="U17" s="796"/>
      <c r="V17" s="796"/>
      <c r="W17" s="796"/>
      <c r="X17" s="796"/>
      <c r="Y17" s="796"/>
      <c r="Z17" s="796"/>
      <c r="AA17" s="796"/>
      <c r="AB17" s="796"/>
      <c r="AC17" s="796"/>
      <c r="AD17" s="796"/>
      <c r="AE17" s="796"/>
      <c r="AF17" s="797"/>
    </row>
    <row r="18" spans="1:32" ht="18" customHeight="1">
      <c r="A18" s="766"/>
      <c r="B18" s="763"/>
      <c r="C18" s="763"/>
      <c r="D18" s="763"/>
      <c r="E18" s="763"/>
      <c r="F18" s="763"/>
      <c r="G18" s="763"/>
      <c r="H18" s="763"/>
      <c r="I18" s="763"/>
      <c r="J18" s="763"/>
      <c r="K18" s="769"/>
      <c r="L18" s="798"/>
      <c r="M18" s="799"/>
      <c r="N18" s="799"/>
      <c r="O18" s="799"/>
      <c r="P18" s="799"/>
      <c r="Q18" s="799"/>
      <c r="R18" s="799"/>
      <c r="S18" s="799"/>
      <c r="T18" s="799"/>
      <c r="U18" s="799"/>
      <c r="V18" s="799"/>
      <c r="W18" s="799"/>
      <c r="X18" s="799"/>
      <c r="Y18" s="799"/>
      <c r="Z18" s="799"/>
      <c r="AA18" s="799"/>
      <c r="AB18" s="799"/>
      <c r="AC18" s="799"/>
      <c r="AD18" s="799"/>
      <c r="AE18" s="799"/>
      <c r="AF18" s="800"/>
    </row>
    <row r="19" spans="1:32" ht="18" customHeight="1">
      <c r="A19" s="51"/>
      <c r="B19" s="63"/>
      <c r="C19" s="63"/>
      <c r="D19" s="63"/>
      <c r="E19" s="63"/>
      <c r="F19" s="63"/>
      <c r="G19" s="63"/>
      <c r="H19" s="63"/>
      <c r="I19" s="63"/>
      <c r="J19" s="63"/>
      <c r="K19" s="64"/>
      <c r="L19" s="64"/>
      <c r="M19" s="64"/>
      <c r="N19" s="64"/>
      <c r="O19" s="64"/>
      <c r="P19" s="64"/>
      <c r="Q19" s="64"/>
      <c r="AF19" s="65"/>
    </row>
    <row r="20" spans="1:32" ht="18" customHeight="1">
      <c r="A20" s="66" t="s">
        <v>40</v>
      </c>
      <c r="B20" s="43"/>
      <c r="C20" s="755" t="s">
        <v>255</v>
      </c>
      <c r="D20" s="755"/>
      <c r="E20" s="755"/>
      <c r="F20" s="755"/>
      <c r="G20" s="755"/>
      <c r="H20" s="755"/>
      <c r="I20" s="755"/>
      <c r="J20" s="755"/>
      <c r="K20" s="755"/>
      <c r="L20" s="755" t="s">
        <v>335</v>
      </c>
      <c r="M20" s="755"/>
      <c r="N20" s="751" t="str">
        <f>IF(入力シート!C41="","",入力シート!C41)</f>
        <v/>
      </c>
      <c r="O20" s="751"/>
      <c r="P20" s="159" t="s">
        <v>9</v>
      </c>
      <c r="Q20" s="801" t="str">
        <f>IF(入力シート!C41="","",入力シート!C41)</f>
        <v/>
      </c>
      <c r="R20" s="801"/>
      <c r="S20" s="159" t="s">
        <v>10</v>
      </c>
      <c r="T20" s="803" t="str">
        <f>IF(入力シート!C41="","",入力シート!C41)</f>
        <v/>
      </c>
      <c r="U20" s="803"/>
      <c r="V20" s="159" t="s">
        <v>33</v>
      </c>
      <c r="W20" s="760" t="s">
        <v>256</v>
      </c>
      <c r="X20" s="760"/>
      <c r="Y20" s="760"/>
      <c r="Z20" s="760"/>
      <c r="AA20" s="760"/>
      <c r="AB20" s="760"/>
      <c r="AC20" s="760"/>
      <c r="AD20" s="760"/>
      <c r="AE20" s="760"/>
      <c r="AF20" s="158"/>
    </row>
    <row r="21" spans="1:32" ht="18" customHeight="1">
      <c r="A21" s="67"/>
      <c r="B21" s="746" t="s">
        <v>41</v>
      </c>
      <c r="C21" s="746"/>
      <c r="D21" s="746"/>
      <c r="E21" s="746"/>
      <c r="F21" s="746"/>
      <c r="G21" s="746"/>
      <c r="H21" s="746"/>
      <c r="I21" s="746"/>
      <c r="J21" s="746"/>
      <c r="K21" s="746"/>
      <c r="L21" s="746"/>
      <c r="M21" s="746"/>
      <c r="N21" s="746"/>
      <c r="O21" s="746"/>
      <c r="P21" s="746"/>
      <c r="Q21" s="746"/>
      <c r="R21" s="746"/>
      <c r="S21" s="746"/>
      <c r="T21" s="746"/>
      <c r="U21" s="746"/>
      <c r="V21" s="746"/>
      <c r="W21" s="746"/>
      <c r="X21" s="746"/>
      <c r="Y21" s="746"/>
      <c r="Z21" s="746"/>
      <c r="AA21" s="746"/>
      <c r="AB21" s="746"/>
      <c r="AC21" s="746"/>
      <c r="AD21" s="746"/>
      <c r="AE21" s="746"/>
      <c r="AF21" s="65"/>
    </row>
    <row r="22" spans="1:32" ht="18" customHeight="1">
      <c r="A22" s="67"/>
      <c r="B22" s="64"/>
      <c r="AF22" s="65"/>
    </row>
    <row r="23" spans="1:32" ht="18" customHeight="1">
      <c r="A23" s="54"/>
      <c r="B23" s="43"/>
      <c r="C23" s="418" t="s">
        <v>341</v>
      </c>
      <c r="D23" s="418"/>
      <c r="E23" s="779"/>
      <c r="F23" s="779"/>
      <c r="G23" s="20" t="s">
        <v>9</v>
      </c>
      <c r="H23" s="756"/>
      <c r="I23" s="756"/>
      <c r="J23" s="20" t="s">
        <v>10</v>
      </c>
      <c r="K23" s="780"/>
      <c r="L23" s="780"/>
      <c r="M23" s="20" t="s">
        <v>11</v>
      </c>
      <c r="P23" s="43"/>
      <c r="Q23" s="43"/>
      <c r="R23" s="43"/>
      <c r="S23" s="43"/>
      <c r="T23" s="43"/>
      <c r="U23" s="43"/>
      <c r="V23" s="43"/>
      <c r="W23" s="43"/>
      <c r="X23" s="43"/>
      <c r="Y23" s="43"/>
      <c r="Z23" s="43"/>
      <c r="AA23" s="43"/>
      <c r="AB23" s="43"/>
      <c r="AC23" s="43"/>
      <c r="AD23" s="43"/>
      <c r="AE23" s="43"/>
      <c r="AF23" s="57"/>
    </row>
    <row r="24" spans="1:32" ht="18" customHeight="1">
      <c r="A24" s="54"/>
      <c r="B24" s="43"/>
      <c r="C24" s="20"/>
      <c r="D24" s="20"/>
      <c r="E24" s="20"/>
      <c r="F24" s="20"/>
      <c r="G24" s="20"/>
      <c r="H24" s="20"/>
      <c r="I24" s="20"/>
      <c r="J24" s="20"/>
      <c r="K24" s="20"/>
      <c r="L24" s="20"/>
      <c r="M24" s="20"/>
      <c r="P24" s="43"/>
      <c r="Q24" s="43"/>
      <c r="R24" s="43"/>
      <c r="S24" s="802" t="str">
        <f>IF(入力シート!C17="","",入力シート!C17)</f>
        <v/>
      </c>
      <c r="T24" s="802"/>
      <c r="U24" s="802"/>
      <c r="V24" s="802"/>
      <c r="W24" s="802"/>
      <c r="X24" s="802"/>
      <c r="Y24" s="802"/>
      <c r="Z24" s="802"/>
      <c r="AA24" s="802"/>
      <c r="AB24" s="802"/>
      <c r="AC24" s="802"/>
      <c r="AD24" s="802"/>
      <c r="AE24" s="802"/>
      <c r="AF24" s="57"/>
    </row>
    <row r="25" spans="1:32" ht="18" customHeight="1">
      <c r="A25" s="67"/>
      <c r="B25" s="64"/>
      <c r="C25" s="64"/>
      <c r="D25" s="64"/>
      <c r="E25" s="64"/>
      <c r="F25" s="64"/>
      <c r="G25" s="64"/>
      <c r="H25" s="64"/>
      <c r="I25" s="64"/>
      <c r="J25" s="64"/>
      <c r="N25" s="791" t="s">
        <v>32</v>
      </c>
      <c r="O25" s="791"/>
      <c r="P25" s="791"/>
      <c r="Q25" s="791"/>
      <c r="R25" s="791"/>
      <c r="S25" s="802"/>
      <c r="T25" s="802"/>
      <c r="U25" s="802"/>
      <c r="V25" s="802"/>
      <c r="W25" s="802"/>
      <c r="X25" s="802"/>
      <c r="Y25" s="802"/>
      <c r="Z25" s="802"/>
      <c r="AA25" s="802"/>
      <c r="AB25" s="802"/>
      <c r="AC25" s="802"/>
      <c r="AD25" s="802"/>
      <c r="AE25" s="802"/>
      <c r="AF25" s="65"/>
    </row>
    <row r="26" spans="1:32" ht="18" customHeight="1">
      <c r="A26" s="66"/>
      <c r="B26" s="68"/>
      <c r="C26" s="68"/>
      <c r="D26" s="68"/>
      <c r="E26" s="68"/>
      <c r="F26" s="68"/>
      <c r="G26" s="68"/>
      <c r="H26" s="68"/>
      <c r="I26" s="68"/>
      <c r="J26" s="68"/>
      <c r="K26" s="755" t="s">
        <v>261</v>
      </c>
      <c r="L26" s="755"/>
      <c r="M26" s="755"/>
      <c r="N26" s="791" t="s">
        <v>4</v>
      </c>
      <c r="O26" s="791"/>
      <c r="P26" s="791"/>
      <c r="Q26" s="791"/>
      <c r="R26" s="791"/>
      <c r="S26" s="760" t="str">
        <f>IF(入力シート!C18="","",入力シート!C18)</f>
        <v/>
      </c>
      <c r="T26" s="760"/>
      <c r="U26" s="760"/>
      <c r="V26" s="760"/>
      <c r="W26" s="760"/>
      <c r="X26" s="760"/>
      <c r="Y26" s="760"/>
      <c r="Z26" s="760"/>
      <c r="AA26" s="760"/>
      <c r="AB26" s="760"/>
      <c r="AC26" s="760"/>
      <c r="AD26" s="760"/>
      <c r="AE26" s="760"/>
      <c r="AF26" s="65"/>
    </row>
    <row r="27" spans="1:32" ht="18" customHeight="1">
      <c r="A27" s="66"/>
      <c r="B27" s="68"/>
      <c r="C27" s="68"/>
      <c r="D27" s="68"/>
      <c r="E27" s="68"/>
      <c r="F27" s="68"/>
      <c r="G27" s="68"/>
      <c r="H27" s="68"/>
      <c r="I27" s="68"/>
      <c r="J27" s="68"/>
      <c r="K27" s="36"/>
      <c r="L27" s="36"/>
      <c r="M27" s="36"/>
      <c r="N27" s="791" t="s">
        <v>0</v>
      </c>
      <c r="O27" s="791"/>
      <c r="P27" s="791"/>
      <c r="Q27" s="791"/>
      <c r="R27" s="791"/>
      <c r="S27" s="760" t="str">
        <f>IF(入力シート!C19="","",入力シート!C19&amp;"　㊞")</f>
        <v/>
      </c>
      <c r="T27" s="760"/>
      <c r="U27" s="760"/>
      <c r="V27" s="760"/>
      <c r="W27" s="760"/>
      <c r="X27" s="760"/>
      <c r="Y27" s="760"/>
      <c r="Z27" s="760"/>
      <c r="AA27" s="760"/>
      <c r="AB27" s="760"/>
      <c r="AC27" s="760"/>
      <c r="AD27" s="760"/>
      <c r="AE27" s="760"/>
      <c r="AF27" s="65"/>
    </row>
    <row r="28" spans="1:32" ht="18" customHeight="1">
      <c r="A28" s="66"/>
      <c r="B28" s="68"/>
      <c r="C28" s="68"/>
      <c r="D28" s="68"/>
      <c r="E28" s="68"/>
      <c r="F28" s="68"/>
      <c r="G28" s="68"/>
      <c r="H28" s="68"/>
      <c r="I28" s="68"/>
      <c r="J28" s="68"/>
      <c r="K28" s="36"/>
      <c r="L28" s="36"/>
      <c r="M28" s="36"/>
      <c r="N28" s="36"/>
      <c r="O28" s="36"/>
      <c r="P28" s="36"/>
      <c r="Q28" s="36"/>
      <c r="R28" s="36"/>
      <c r="S28" s="69"/>
      <c r="T28" s="69"/>
      <c r="U28" s="69"/>
      <c r="V28" s="69"/>
      <c r="W28" s="69"/>
      <c r="X28" s="69"/>
      <c r="Y28" s="69"/>
      <c r="Z28" s="69"/>
      <c r="AA28" s="69"/>
      <c r="AB28" s="69"/>
      <c r="AC28" s="69"/>
      <c r="AD28" s="69"/>
      <c r="AF28" s="65"/>
    </row>
    <row r="29" spans="1:32" ht="18" customHeight="1">
      <c r="A29" s="67"/>
      <c r="B29" s="64"/>
      <c r="C29" s="64"/>
      <c r="D29" s="64"/>
      <c r="E29" s="64"/>
      <c r="F29" s="64"/>
      <c r="G29" s="64"/>
      <c r="H29" s="64"/>
      <c r="I29" s="64"/>
      <c r="J29" s="64"/>
      <c r="AF29" s="65"/>
    </row>
    <row r="30" spans="1:32" ht="18" customHeight="1">
      <c r="A30" s="66"/>
      <c r="B30" s="755" t="s">
        <v>262</v>
      </c>
      <c r="C30" s="755"/>
      <c r="D30" s="755"/>
      <c r="E30" s="755"/>
      <c r="F30" s="755"/>
      <c r="G30" s="755"/>
      <c r="H30" s="755"/>
      <c r="I30" s="755"/>
      <c r="J30" s="755"/>
      <c r="K30" s="35" t="str">
        <f>"西都市長　"&amp;入力シート!C1&amp;"　様"</f>
        <v>西都市長　押川　修一郎　様</v>
      </c>
      <c r="AF30" s="65"/>
    </row>
    <row r="31" spans="1:32" ht="18" customHeight="1">
      <c r="A31" s="70"/>
      <c r="B31" s="71"/>
      <c r="C31" s="71"/>
      <c r="D31" s="72"/>
      <c r="E31" s="72"/>
      <c r="F31" s="72"/>
      <c r="G31" s="72"/>
      <c r="H31" s="72"/>
      <c r="I31" s="72"/>
      <c r="J31" s="72"/>
      <c r="K31" s="73"/>
      <c r="L31" s="73"/>
      <c r="M31" s="73"/>
      <c r="N31" s="73"/>
      <c r="O31" s="73"/>
      <c r="P31" s="73"/>
      <c r="Q31" s="73"/>
      <c r="R31" s="73"/>
      <c r="S31" s="73"/>
      <c r="T31" s="73"/>
      <c r="U31" s="73"/>
      <c r="V31" s="73"/>
      <c r="W31" s="73"/>
      <c r="X31" s="73"/>
      <c r="Y31" s="73"/>
      <c r="Z31" s="73"/>
      <c r="AA31" s="73"/>
      <c r="AB31" s="73"/>
      <c r="AC31" s="73"/>
      <c r="AD31" s="73"/>
      <c r="AE31" s="73"/>
      <c r="AF31" s="75"/>
    </row>
    <row r="32" spans="1:32" ht="18" customHeight="1">
      <c r="A32" s="76"/>
      <c r="B32" s="77"/>
      <c r="C32" s="77"/>
      <c r="D32" s="77"/>
      <c r="E32" s="77"/>
      <c r="F32" s="77"/>
      <c r="G32" s="77"/>
      <c r="H32" s="77"/>
      <c r="I32" s="77"/>
      <c r="J32" s="77"/>
      <c r="K32" s="78"/>
      <c r="L32" s="78"/>
      <c r="M32" s="78"/>
      <c r="N32" s="78"/>
      <c r="O32" s="78"/>
      <c r="P32" s="78"/>
      <c r="Q32" s="78"/>
      <c r="R32" s="78"/>
      <c r="S32" s="78"/>
      <c r="T32" s="78"/>
      <c r="U32" s="78"/>
      <c r="V32" s="78"/>
      <c r="W32" s="78"/>
      <c r="X32" s="78"/>
      <c r="Y32" s="78"/>
      <c r="Z32" s="78"/>
      <c r="AA32" s="78"/>
      <c r="AB32" s="78"/>
      <c r="AC32" s="78"/>
      <c r="AD32" s="78"/>
      <c r="AE32" s="78"/>
      <c r="AF32" s="79"/>
    </row>
    <row r="33" spans="1:32" ht="18" customHeight="1">
      <c r="A33" s="66"/>
      <c r="B33" s="746" t="s">
        <v>257</v>
      </c>
      <c r="C33" s="746"/>
      <c r="D33" s="746"/>
      <c r="E33" s="746"/>
      <c r="F33" s="746"/>
      <c r="G33" s="746"/>
      <c r="H33" s="746"/>
      <c r="I33" s="746"/>
      <c r="J33" s="746"/>
      <c r="K33" s="746"/>
      <c r="L33" s="746"/>
      <c r="M33" s="746"/>
      <c r="N33" s="746"/>
      <c r="O33" s="746"/>
      <c r="P33" s="746"/>
      <c r="Q33" s="746"/>
      <c r="R33" s="746"/>
      <c r="S33" s="746"/>
      <c r="T33" s="746"/>
      <c r="U33" s="746"/>
      <c r="V33" s="746"/>
      <c r="W33" s="746"/>
      <c r="X33" s="746"/>
      <c r="Y33" s="746"/>
      <c r="Z33" s="746"/>
      <c r="AA33" s="746"/>
      <c r="AB33" s="746"/>
      <c r="AC33" s="746"/>
      <c r="AD33" s="746"/>
      <c r="AE33" s="746"/>
      <c r="AF33" s="65"/>
    </row>
    <row r="34" spans="1:32" ht="18" customHeight="1">
      <c r="A34" s="67"/>
      <c r="B34" s="64"/>
      <c r="C34" s="64"/>
      <c r="D34" s="64"/>
      <c r="E34" s="64"/>
      <c r="F34" s="64"/>
      <c r="G34" s="64"/>
      <c r="H34" s="64"/>
      <c r="I34" s="64"/>
      <c r="J34" s="64"/>
      <c r="AF34" s="65"/>
    </row>
    <row r="35" spans="1:32" ht="18" customHeight="1">
      <c r="A35" s="54"/>
      <c r="B35" s="43"/>
      <c r="C35" s="418" t="s">
        <v>341</v>
      </c>
      <c r="D35" s="418"/>
      <c r="E35" s="779"/>
      <c r="F35" s="779"/>
      <c r="G35" s="20" t="s">
        <v>9</v>
      </c>
      <c r="H35" s="756"/>
      <c r="I35" s="756"/>
      <c r="J35" s="20" t="s">
        <v>10</v>
      </c>
      <c r="K35" s="780"/>
      <c r="L35" s="780"/>
      <c r="M35" s="20" t="s">
        <v>11</v>
      </c>
      <c r="N35" s="20"/>
      <c r="P35" s="43"/>
      <c r="Q35" s="43"/>
      <c r="Z35" s="43"/>
      <c r="AA35" s="43"/>
      <c r="AB35" s="43"/>
      <c r="AC35" s="43"/>
      <c r="AD35" s="43"/>
      <c r="AE35" s="43"/>
      <c r="AF35" s="57"/>
    </row>
    <row r="36" spans="1:32" ht="18" customHeight="1">
      <c r="A36" s="67"/>
      <c r="B36" s="64"/>
      <c r="C36" s="64"/>
      <c r="D36" s="64"/>
      <c r="E36" s="64"/>
      <c r="F36" s="64"/>
      <c r="G36" s="64"/>
      <c r="H36" s="64"/>
      <c r="I36" s="64"/>
      <c r="J36" s="64"/>
      <c r="AF36" s="65"/>
    </row>
    <row r="37" spans="1:32" ht="18" customHeight="1">
      <c r="A37" s="66"/>
      <c r="B37" s="68"/>
      <c r="C37" s="68"/>
      <c r="D37" s="68"/>
      <c r="E37" s="68"/>
      <c r="F37" s="68"/>
      <c r="G37" s="68"/>
      <c r="H37" s="68"/>
      <c r="I37" s="755" t="s">
        <v>263</v>
      </c>
      <c r="J37" s="755"/>
      <c r="K37" s="755"/>
      <c r="L37" s="755"/>
      <c r="M37" s="755"/>
      <c r="O37" s="760" t="str">
        <f>"西都市長　"&amp;入力シート!C1&amp;"　㊞"</f>
        <v>西都市長　押川　修一郎　㊞</v>
      </c>
      <c r="P37" s="760"/>
      <c r="Q37" s="760"/>
      <c r="R37" s="760"/>
      <c r="S37" s="760"/>
      <c r="T37" s="760"/>
      <c r="U37" s="760"/>
      <c r="V37" s="760"/>
      <c r="W37" s="760"/>
      <c r="X37" s="760"/>
      <c r="Y37" s="760"/>
      <c r="Z37" s="760"/>
      <c r="AA37" s="760"/>
      <c r="AB37" s="760"/>
      <c r="AC37" s="760"/>
      <c r="AD37" s="69"/>
      <c r="AF37" s="65"/>
    </row>
    <row r="38" spans="1:32" ht="18" customHeight="1">
      <c r="A38" s="67"/>
      <c r="B38" s="64"/>
      <c r="C38" s="64"/>
      <c r="D38" s="64"/>
      <c r="E38" s="64"/>
      <c r="F38" s="64"/>
      <c r="G38" s="64"/>
      <c r="H38" s="64"/>
      <c r="I38" s="64"/>
      <c r="J38" s="64"/>
      <c r="AF38" s="65"/>
    </row>
    <row r="39" spans="1:32" ht="18" customHeight="1">
      <c r="A39" s="66"/>
      <c r="B39" s="36"/>
      <c r="C39" s="36"/>
      <c r="G39" s="791" t="s">
        <v>32</v>
      </c>
      <c r="H39" s="791"/>
      <c r="I39" s="791"/>
      <c r="J39" s="791"/>
      <c r="K39" s="791"/>
      <c r="L39" s="760" t="str">
        <f>IF(入力シート!C17="","",入力シート!C17)</f>
        <v/>
      </c>
      <c r="M39" s="760"/>
      <c r="N39" s="760"/>
      <c r="O39" s="760"/>
      <c r="P39" s="760"/>
      <c r="Q39" s="760"/>
      <c r="R39" s="760"/>
      <c r="S39" s="760"/>
      <c r="T39" s="760"/>
      <c r="U39" s="760"/>
      <c r="V39" s="760"/>
      <c r="W39" s="760"/>
      <c r="X39" s="760"/>
      <c r="Y39" s="760"/>
      <c r="Z39" s="760"/>
      <c r="AA39" s="760"/>
      <c r="AB39" s="760"/>
      <c r="AC39" s="760"/>
      <c r="AD39" s="760"/>
      <c r="AE39" s="760"/>
      <c r="AF39" s="65"/>
    </row>
    <row r="40" spans="1:32" ht="18" customHeight="1">
      <c r="A40" s="66"/>
      <c r="B40" s="36"/>
      <c r="C40" s="36"/>
      <c r="D40" s="755" t="s">
        <v>261</v>
      </c>
      <c r="E40" s="755"/>
      <c r="F40" s="755"/>
      <c r="G40" s="791" t="s">
        <v>4</v>
      </c>
      <c r="H40" s="791"/>
      <c r="I40" s="791"/>
      <c r="J40" s="791"/>
      <c r="K40" s="791"/>
      <c r="L40" s="760" t="str">
        <f>IF(入力シート!C18="","",入力シート!C18)</f>
        <v/>
      </c>
      <c r="M40" s="760"/>
      <c r="N40" s="760"/>
      <c r="O40" s="760"/>
      <c r="P40" s="760"/>
      <c r="Q40" s="760"/>
      <c r="R40" s="760"/>
      <c r="S40" s="760"/>
      <c r="T40" s="760"/>
      <c r="U40" s="760"/>
      <c r="V40" s="760"/>
      <c r="W40" s="760"/>
      <c r="X40" s="760"/>
      <c r="Y40" s="760"/>
      <c r="Z40" s="760"/>
      <c r="AA40" s="760"/>
      <c r="AB40" s="760"/>
      <c r="AC40" s="760"/>
      <c r="AD40" s="760"/>
      <c r="AE40" s="760"/>
      <c r="AF40" s="65"/>
    </row>
    <row r="41" spans="1:32" ht="18" customHeight="1">
      <c r="A41" s="66"/>
      <c r="B41" s="36"/>
      <c r="C41" s="36"/>
      <c r="D41" s="36"/>
      <c r="E41" s="36"/>
      <c r="F41" s="36"/>
      <c r="G41" s="791" t="s">
        <v>0</v>
      </c>
      <c r="H41" s="791"/>
      <c r="I41" s="791"/>
      <c r="J41" s="791"/>
      <c r="K41" s="791"/>
      <c r="L41" s="760" t="str">
        <f>IF(入力シート!C19="","",入力シート!C19)</f>
        <v/>
      </c>
      <c r="M41" s="760"/>
      <c r="N41" s="760"/>
      <c r="O41" s="760"/>
      <c r="P41" s="760"/>
      <c r="Q41" s="760"/>
      <c r="R41" s="760"/>
      <c r="S41" s="760"/>
      <c r="T41" s="760"/>
      <c r="U41" s="760"/>
      <c r="V41" s="760"/>
      <c r="W41" s="760"/>
      <c r="X41" s="760"/>
      <c r="Y41" s="760"/>
      <c r="Z41" s="760"/>
      <c r="AA41" s="760"/>
      <c r="AB41" s="760"/>
      <c r="AC41" s="760"/>
      <c r="AD41" s="760"/>
      <c r="AE41" s="760"/>
      <c r="AF41" s="65"/>
    </row>
    <row r="42" spans="1:32" ht="18" customHeight="1">
      <c r="A42" s="80"/>
      <c r="B42" s="81"/>
      <c r="C42" s="82"/>
      <c r="D42" s="218"/>
      <c r="E42" s="218"/>
      <c r="F42" s="218"/>
      <c r="G42" s="219"/>
      <c r="H42" s="219"/>
      <c r="I42" s="219"/>
      <c r="J42" s="219"/>
      <c r="K42" s="219"/>
      <c r="L42" s="220"/>
      <c r="M42" s="220"/>
      <c r="N42" s="220"/>
      <c r="O42" s="220"/>
      <c r="P42" s="220"/>
      <c r="Q42" s="220"/>
      <c r="R42" s="220"/>
      <c r="S42" s="220"/>
      <c r="T42" s="220"/>
      <c r="U42" s="220"/>
      <c r="V42" s="220"/>
      <c r="W42" s="220"/>
      <c r="X42" s="82"/>
      <c r="Y42" s="82"/>
      <c r="Z42" s="82"/>
      <c r="AA42" s="82"/>
      <c r="AB42" s="82"/>
      <c r="AC42" s="82"/>
      <c r="AD42" s="82"/>
      <c r="AE42" s="82"/>
      <c r="AF42" s="83"/>
    </row>
  </sheetData>
  <mergeCells count="55">
    <mergeCell ref="A3:AF5"/>
    <mergeCell ref="B6:J8"/>
    <mergeCell ref="M10:N10"/>
    <mergeCell ref="Q10:R10"/>
    <mergeCell ref="L6:AF8"/>
    <mergeCell ref="V10:W10"/>
    <mergeCell ref="B9:J13"/>
    <mergeCell ref="A9:A13"/>
    <mergeCell ref="K9:K13"/>
    <mergeCell ref="Y12:Z12"/>
    <mergeCell ref="Y10:Z10"/>
    <mergeCell ref="M12:N12"/>
    <mergeCell ref="Q12:R12"/>
    <mergeCell ref="S12:T12"/>
    <mergeCell ref="A6:A8"/>
    <mergeCell ref="K6:K8"/>
    <mergeCell ref="C23:D23"/>
    <mergeCell ref="E23:F23"/>
    <mergeCell ref="N20:O20"/>
    <mergeCell ref="N25:R25"/>
    <mergeCell ref="N26:R26"/>
    <mergeCell ref="Q20:R20"/>
    <mergeCell ref="H23:I23"/>
    <mergeCell ref="K23:L23"/>
    <mergeCell ref="B21:AE21"/>
    <mergeCell ref="C20:K20"/>
    <mergeCell ref="L20:M20"/>
    <mergeCell ref="S24:AE25"/>
    <mergeCell ref="T20:U20"/>
    <mergeCell ref="W20:AE20"/>
    <mergeCell ref="S26:AE26"/>
    <mergeCell ref="K26:M26"/>
    <mergeCell ref="S10:T10"/>
    <mergeCell ref="A14:A18"/>
    <mergeCell ref="L14:AF18"/>
    <mergeCell ref="K14:K18"/>
    <mergeCell ref="V12:W12"/>
    <mergeCell ref="B14:J18"/>
    <mergeCell ref="N27:R27"/>
    <mergeCell ref="I37:M37"/>
    <mergeCell ref="H35:I35"/>
    <mergeCell ref="K35:L35"/>
    <mergeCell ref="B30:J30"/>
    <mergeCell ref="C35:D35"/>
    <mergeCell ref="E35:F35"/>
    <mergeCell ref="B33:AE33"/>
    <mergeCell ref="O37:AC37"/>
    <mergeCell ref="S27:AE27"/>
    <mergeCell ref="G41:K41"/>
    <mergeCell ref="G39:K39"/>
    <mergeCell ref="L41:AE41"/>
    <mergeCell ref="D40:F40"/>
    <mergeCell ref="G40:K40"/>
    <mergeCell ref="L40:AE40"/>
    <mergeCell ref="L39:AE39"/>
  </mergeCells>
  <phoneticPr fontId="3"/>
  <printOptions horizontalCentered="1"/>
  <pageMargins left="0.78740157480314965" right="0.78740157480314965" top="0.98425196850393704" bottom="0.98425196850393704" header="0.39370078740157483" footer="0.39370078740157483"/>
  <pageSetup paperSize="9" scale="99"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I24"/>
  <sheetViews>
    <sheetView topLeftCell="A6" zoomScaleNormal="100" workbookViewId="0">
      <selection activeCell="A14" sqref="A14:I14"/>
    </sheetView>
  </sheetViews>
  <sheetFormatPr defaultColWidth="9" defaultRowHeight="13.5"/>
  <cols>
    <col min="1" max="1" width="9.625" style="95" customWidth="1"/>
    <col min="2" max="2" width="9.5" style="95" customWidth="1"/>
    <col min="3" max="3" width="5" style="95" customWidth="1"/>
    <col min="4" max="4" width="8.625" style="95" customWidth="1"/>
    <col min="5" max="5" width="18" style="95" customWidth="1"/>
    <col min="6" max="6" width="7.5" style="95" customWidth="1"/>
    <col min="7" max="7" width="12.625" style="95" customWidth="1"/>
    <col min="8" max="8" width="9.625" style="95" customWidth="1"/>
    <col min="9" max="9" width="9.5" style="95" customWidth="1"/>
    <col min="10" max="16384" width="9" style="95"/>
  </cols>
  <sheetData>
    <row r="1" spans="1:9" ht="24.75" customHeight="1">
      <c r="A1" s="94"/>
    </row>
    <row r="2" spans="1:9" ht="27.75" customHeight="1">
      <c r="A2" s="827" t="s">
        <v>274</v>
      </c>
      <c r="B2" s="827"/>
      <c r="C2" s="827"/>
      <c r="D2" s="827"/>
      <c r="E2" s="827"/>
      <c r="F2" s="827"/>
      <c r="G2" s="827"/>
      <c r="H2" s="827"/>
      <c r="I2" s="827"/>
    </row>
    <row r="3" spans="1:9" ht="27.75" customHeight="1">
      <c r="G3" s="826" t="s">
        <v>336</v>
      </c>
      <c r="H3" s="826"/>
      <c r="I3" s="826"/>
    </row>
    <row r="4" spans="1:9" ht="27.75" customHeight="1">
      <c r="A4" s="255" t="str">
        <f>"西都市長　"&amp;入力シート!C1&amp;"　様"</f>
        <v>西都市長　押川　修一郎　様</v>
      </c>
      <c r="B4" s="255"/>
      <c r="C4" s="255"/>
      <c r="D4" s="230"/>
    </row>
    <row r="5" spans="1:9" ht="27.75" customHeight="1">
      <c r="D5" s="98" t="s">
        <v>46</v>
      </c>
      <c r="E5" s="99" t="s">
        <v>49</v>
      </c>
      <c r="F5" s="831" t="str">
        <f>IF(入力シート!C17="","",入力シート!C17)</f>
        <v/>
      </c>
      <c r="G5" s="831"/>
      <c r="H5" s="831"/>
      <c r="I5" s="831"/>
    </row>
    <row r="6" spans="1:9" ht="27.75" customHeight="1">
      <c r="E6" s="149" t="s">
        <v>111</v>
      </c>
      <c r="F6" s="831" t="str">
        <f>IF(入力シート!C18="","",入力シート!C18)</f>
        <v/>
      </c>
      <c r="G6" s="831"/>
      <c r="H6" s="831"/>
      <c r="I6" s="831"/>
    </row>
    <row r="7" spans="1:9" ht="27.75" customHeight="1">
      <c r="E7" s="99" t="s">
        <v>35</v>
      </c>
      <c r="F7" s="831" t="str">
        <f>IF(入力シート!C19="","",入力シート!C19)</f>
        <v/>
      </c>
      <c r="G7" s="831"/>
      <c r="H7" s="831"/>
      <c r="I7" s="831"/>
    </row>
    <row r="8" spans="1:9" ht="27.75" customHeight="1">
      <c r="A8" s="100"/>
    </row>
    <row r="9" spans="1:9" ht="24.95" customHeight="1">
      <c r="A9" s="832" t="s">
        <v>50</v>
      </c>
      <c r="B9" s="832"/>
      <c r="C9" s="832"/>
      <c r="D9" s="832"/>
      <c r="E9" s="832"/>
      <c r="F9" s="832"/>
      <c r="G9" s="832"/>
      <c r="H9" s="832"/>
      <c r="I9" s="832"/>
    </row>
    <row r="10" spans="1:9" ht="26.25" customHeight="1">
      <c r="A10" s="819" t="s">
        <v>115</v>
      </c>
      <c r="B10" s="819"/>
      <c r="C10" s="819"/>
      <c r="D10" s="836" t="str">
        <f>IF(着手届!M7="","",着手届!M7)&amp;"　"&amp;IF(着手届!M8="","","
"&amp;着手届!M8)</f>
        <v>　</v>
      </c>
      <c r="E10" s="837"/>
      <c r="F10" s="837"/>
      <c r="G10" s="837"/>
      <c r="H10" s="837"/>
      <c r="I10" s="838"/>
    </row>
    <row r="11" spans="1:9" ht="26.25" customHeight="1">
      <c r="A11" s="819" t="s">
        <v>253</v>
      </c>
      <c r="B11" s="819"/>
      <c r="C11" s="819"/>
      <c r="D11" s="836" t="str">
        <f>現場代理人等選任通知書!J5</f>
        <v/>
      </c>
      <c r="E11" s="834"/>
      <c r="F11" s="834"/>
      <c r="G11" s="834"/>
      <c r="H11" s="834"/>
      <c r="I11" s="835"/>
    </row>
    <row r="12" spans="1:9" ht="26.25" customHeight="1">
      <c r="A12" s="819" t="s">
        <v>118</v>
      </c>
      <c r="B12" s="819"/>
      <c r="C12" s="819"/>
      <c r="D12" s="103" t="s">
        <v>64</v>
      </c>
      <c r="E12" s="833" t="str">
        <f>IF(入力シート!C8="","",入力シート!C8)</f>
        <v/>
      </c>
      <c r="F12" s="833"/>
      <c r="G12" s="834" t="s">
        <v>1</v>
      </c>
      <c r="H12" s="834"/>
      <c r="I12" s="835"/>
    </row>
    <row r="13" spans="1:9" ht="26.25" customHeight="1">
      <c r="A13" s="819" t="s">
        <v>47</v>
      </c>
      <c r="B13" s="819"/>
      <c r="C13" s="819"/>
      <c r="D13" s="828" t="str">
        <f>"自　"&amp;IF(入力シート!C6="","　　年　　月　　日",TEXT(入力シート!C6,"ggge年m月d日"))&amp;"　　至　"&amp;IF(入力シート!C7="","　　年　　月　　日",TEXT(入力シート!C7,"ggge年m月d日"))</f>
        <v>自　　　年　　月　　日　　至　　　年　　月　　日</v>
      </c>
      <c r="E13" s="829"/>
      <c r="F13" s="829"/>
      <c r="G13" s="829"/>
      <c r="H13" s="829"/>
      <c r="I13" s="830"/>
    </row>
    <row r="14" spans="1:9" ht="26.25" customHeight="1">
      <c r="A14" s="828" t="s">
        <v>419</v>
      </c>
      <c r="B14" s="829"/>
      <c r="C14" s="829"/>
      <c r="D14" s="829"/>
      <c r="E14" s="829"/>
      <c r="F14" s="829"/>
      <c r="G14" s="829"/>
      <c r="H14" s="829"/>
      <c r="I14" s="830"/>
    </row>
    <row r="15" spans="1:9" ht="26.25" customHeight="1">
      <c r="A15" s="819" t="s">
        <v>15</v>
      </c>
      <c r="B15" s="819"/>
      <c r="C15" s="819"/>
      <c r="D15" s="817"/>
      <c r="E15" s="817"/>
      <c r="F15" s="817"/>
      <c r="G15" s="817"/>
      <c r="H15" s="817"/>
      <c r="I15" s="817"/>
    </row>
    <row r="16" spans="1:9" ht="26.25" customHeight="1">
      <c r="A16" s="819" t="s">
        <v>16</v>
      </c>
      <c r="B16" s="819"/>
      <c r="C16" s="819"/>
      <c r="D16" s="817"/>
      <c r="E16" s="817"/>
      <c r="F16" s="817"/>
      <c r="G16" s="817"/>
      <c r="H16" s="817"/>
      <c r="I16" s="817"/>
    </row>
    <row r="17" spans="1:9" ht="26.25" customHeight="1">
      <c r="A17" s="823" t="s">
        <v>48</v>
      </c>
      <c r="B17" s="824"/>
      <c r="C17" s="825"/>
      <c r="D17" s="817"/>
      <c r="E17" s="817"/>
      <c r="F17" s="817"/>
      <c r="G17" s="817"/>
      <c r="H17" s="817"/>
      <c r="I17" s="817"/>
    </row>
    <row r="18" spans="1:9" ht="26.25" customHeight="1">
      <c r="A18" s="819" t="s">
        <v>17</v>
      </c>
      <c r="B18" s="819"/>
      <c r="C18" s="819"/>
      <c r="D18" s="820"/>
      <c r="E18" s="821"/>
      <c r="F18" s="822"/>
      <c r="G18" s="817"/>
      <c r="H18" s="817"/>
      <c r="I18" s="817"/>
    </row>
    <row r="19" spans="1:9" ht="26.25" customHeight="1">
      <c r="A19" s="819" t="s">
        <v>18</v>
      </c>
      <c r="B19" s="819"/>
      <c r="C19" s="819"/>
      <c r="D19" s="817"/>
      <c r="E19" s="817"/>
      <c r="F19" s="817"/>
      <c r="G19" s="817"/>
      <c r="H19" s="817"/>
      <c r="I19" s="817"/>
    </row>
    <row r="20" spans="1:9" ht="26.25" customHeight="1">
      <c r="A20" s="819" t="s">
        <v>19</v>
      </c>
      <c r="B20" s="819"/>
      <c r="C20" s="819"/>
      <c r="D20" s="817"/>
      <c r="E20" s="817"/>
      <c r="F20" s="817"/>
      <c r="G20" s="817"/>
      <c r="H20" s="817"/>
      <c r="I20" s="817"/>
    </row>
    <row r="21" spans="1:9" ht="110.1" customHeight="1">
      <c r="A21" s="816" t="s">
        <v>58</v>
      </c>
      <c r="B21" s="816"/>
      <c r="C21" s="816"/>
      <c r="D21" s="817"/>
      <c r="E21" s="817"/>
      <c r="F21" s="817"/>
      <c r="G21" s="817"/>
      <c r="H21" s="817"/>
      <c r="I21" s="817"/>
    </row>
    <row r="22" spans="1:9" ht="24.95" customHeight="1">
      <c r="A22" s="818" t="s">
        <v>36</v>
      </c>
      <c r="B22" s="818"/>
      <c r="C22" s="818"/>
      <c r="D22" s="818"/>
      <c r="E22" s="818"/>
      <c r="F22" s="818"/>
      <c r="G22" s="818"/>
      <c r="H22" s="818"/>
      <c r="I22" s="818"/>
    </row>
    <row r="23" spans="1:9" ht="13.5" customHeight="1">
      <c r="A23" s="101"/>
      <c r="B23" s="101"/>
      <c r="C23" s="101"/>
      <c r="D23" s="101"/>
      <c r="E23" s="101"/>
      <c r="F23" s="101"/>
      <c r="G23" s="101"/>
      <c r="H23" s="101"/>
      <c r="I23" s="101"/>
    </row>
    <row r="24" spans="1:9" ht="12" customHeight="1">
      <c r="A24" s="96"/>
      <c r="B24" s="96"/>
      <c r="C24" s="97"/>
      <c r="D24" s="97"/>
      <c r="E24" s="97"/>
      <c r="F24" s="97"/>
      <c r="G24" s="97"/>
    </row>
  </sheetData>
  <mergeCells count="38">
    <mergeCell ref="G3:I3"/>
    <mergeCell ref="A2:I2"/>
    <mergeCell ref="A14:I14"/>
    <mergeCell ref="F7:I7"/>
    <mergeCell ref="A9:I9"/>
    <mergeCell ref="A10:C10"/>
    <mergeCell ref="D13:I13"/>
    <mergeCell ref="E12:F12"/>
    <mergeCell ref="G12:I12"/>
    <mergeCell ref="F5:I5"/>
    <mergeCell ref="F6:I6"/>
    <mergeCell ref="D10:I10"/>
    <mergeCell ref="A11:C11"/>
    <mergeCell ref="D11:I11"/>
    <mergeCell ref="A12:C12"/>
    <mergeCell ref="A13:C13"/>
    <mergeCell ref="A15:C15"/>
    <mergeCell ref="D15:F15"/>
    <mergeCell ref="G15:I15"/>
    <mergeCell ref="G17:I17"/>
    <mergeCell ref="A16:C16"/>
    <mergeCell ref="D16:F16"/>
    <mergeCell ref="G16:I16"/>
    <mergeCell ref="A18:C18"/>
    <mergeCell ref="D18:F18"/>
    <mergeCell ref="G18:I18"/>
    <mergeCell ref="A17:C17"/>
    <mergeCell ref="D17:F17"/>
    <mergeCell ref="A21:C21"/>
    <mergeCell ref="D21:F21"/>
    <mergeCell ref="G21:I21"/>
    <mergeCell ref="A22:I22"/>
    <mergeCell ref="A19:C19"/>
    <mergeCell ref="D19:F19"/>
    <mergeCell ref="G19:I19"/>
    <mergeCell ref="A20:C20"/>
    <mergeCell ref="D20:F20"/>
    <mergeCell ref="G20:I20"/>
  </mergeCells>
  <phoneticPr fontId="3"/>
  <printOptions horizontalCentered="1"/>
  <pageMargins left="0.78740157480314965" right="0.78740157480314965" top="0.59055118110236227" bottom="0.59055118110236227" header="0.39370078740157483" footer="0.39370078740157483"/>
  <pageSetup paperSize="9" scale="96" orientation="portrait" r:id="rId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sheetPr>
  <dimension ref="A1:BH80"/>
  <sheetViews>
    <sheetView view="pageBreakPreview" zoomScale="85" zoomScaleNormal="100" zoomScaleSheetLayoutView="85" workbookViewId="0">
      <selection activeCell="S47" sqref="S47"/>
    </sheetView>
  </sheetViews>
  <sheetFormatPr defaultColWidth="2.625" defaultRowHeight="18" customHeight="1"/>
  <cols>
    <col min="1" max="2" width="2.625" style="1"/>
    <col min="3" max="16384" width="2.625" style="3"/>
  </cols>
  <sheetData>
    <row r="1" spans="1:60" ht="18" customHeight="1">
      <c r="A1" s="2" t="s">
        <v>189</v>
      </c>
    </row>
    <row r="2" spans="1:60" ht="29.1" customHeight="1">
      <c r="D2" s="12"/>
      <c r="E2" s="12"/>
      <c r="F2" s="12"/>
      <c r="G2" s="12"/>
      <c r="H2" s="397" t="s">
        <v>190</v>
      </c>
      <c r="I2" s="397"/>
      <c r="J2" s="397"/>
      <c r="K2" s="397"/>
      <c r="L2" s="397"/>
      <c r="M2" s="397"/>
      <c r="N2" s="397"/>
      <c r="O2" s="397"/>
      <c r="P2" s="397"/>
      <c r="Q2" s="397"/>
      <c r="R2" s="397"/>
      <c r="S2" s="397"/>
      <c r="T2" s="397"/>
      <c r="U2" s="397"/>
      <c r="V2" s="397"/>
      <c r="W2" s="397"/>
      <c r="X2" s="397"/>
      <c r="Y2" s="397"/>
      <c r="Z2" s="397"/>
      <c r="AA2" s="12"/>
      <c r="AB2" s="12"/>
      <c r="AC2" s="12"/>
      <c r="AF2" s="150"/>
      <c r="AG2" s="150"/>
    </row>
    <row r="3" spans="1:60" ht="18" customHeight="1">
      <c r="K3" s="5"/>
      <c r="L3" s="270" t="str">
        <f>IF(入力シート!C3="","",入力シート!C3)</f>
        <v/>
      </c>
      <c r="M3" s="270"/>
      <c r="N3" s="270"/>
      <c r="O3" s="270"/>
      <c r="P3" s="270"/>
      <c r="Q3" s="270"/>
      <c r="R3" s="270"/>
      <c r="S3" s="270"/>
      <c r="T3" s="270"/>
      <c r="U3" s="270"/>
      <c r="V3" s="270"/>
      <c r="W3" s="270"/>
      <c r="X3" s="270"/>
      <c r="Y3" s="270"/>
      <c r="Z3" s="270"/>
      <c r="AA3" s="270"/>
      <c r="AB3" s="270"/>
      <c r="AC3" s="270"/>
      <c r="AD3" s="270"/>
    </row>
    <row r="4" spans="1:60" ht="18" customHeight="1">
      <c r="A4" s="6" t="s">
        <v>136</v>
      </c>
      <c r="B4" s="6"/>
      <c r="C4" s="384" t="s">
        <v>115</v>
      </c>
      <c r="D4" s="384"/>
      <c r="E4" s="384"/>
      <c r="F4" s="384"/>
      <c r="G4" s="384"/>
      <c r="H4" s="384"/>
      <c r="I4" s="384"/>
      <c r="J4" s="7"/>
      <c r="K4" s="8"/>
      <c r="L4" s="269" t="str">
        <f>IF(入力シート!C4="","",入力シート!C4)</f>
        <v/>
      </c>
      <c r="M4" s="269"/>
      <c r="N4" s="269"/>
      <c r="O4" s="269"/>
      <c r="P4" s="269"/>
      <c r="Q4" s="269"/>
      <c r="R4" s="269"/>
      <c r="S4" s="269"/>
      <c r="T4" s="269"/>
      <c r="U4" s="269"/>
      <c r="V4" s="269"/>
      <c r="W4" s="269"/>
      <c r="X4" s="269"/>
      <c r="Y4" s="269"/>
      <c r="Z4" s="269"/>
      <c r="AA4" s="269"/>
      <c r="AB4" s="269"/>
      <c r="AC4" s="269"/>
      <c r="AD4" s="269"/>
    </row>
    <row r="5" spans="1:60" ht="11.25" customHeight="1">
      <c r="A5" s="6"/>
      <c r="B5" s="6"/>
      <c r="C5" s="7"/>
      <c r="D5" s="7"/>
      <c r="E5" s="7"/>
      <c r="F5" s="7"/>
      <c r="G5" s="7"/>
      <c r="H5" s="7"/>
      <c r="I5" s="7"/>
      <c r="J5" s="7"/>
      <c r="K5" s="8"/>
      <c r="L5" s="104"/>
      <c r="M5" s="104"/>
      <c r="N5" s="104"/>
      <c r="O5" s="104"/>
      <c r="P5" s="104"/>
      <c r="Q5" s="104"/>
      <c r="R5" s="104"/>
      <c r="S5" s="104"/>
      <c r="T5" s="104"/>
      <c r="U5" s="104"/>
      <c r="V5" s="104"/>
      <c r="W5" s="104"/>
      <c r="X5" s="104"/>
      <c r="Y5" s="104"/>
      <c r="Z5" s="104"/>
      <c r="AA5" s="104"/>
      <c r="AB5" s="104"/>
      <c r="AC5" s="104"/>
      <c r="AD5" s="104"/>
    </row>
    <row r="6" spans="1:60" ht="18" customHeight="1">
      <c r="A6" s="6" t="s">
        <v>59</v>
      </c>
      <c r="B6" s="6"/>
      <c r="C6" s="384" t="s">
        <v>116</v>
      </c>
      <c r="D6" s="384"/>
      <c r="E6" s="384"/>
      <c r="F6" s="384"/>
      <c r="G6" s="384"/>
      <c r="H6" s="384"/>
      <c r="I6" s="384"/>
      <c r="J6" s="7"/>
      <c r="K6" s="8"/>
      <c r="L6" s="393" t="str">
        <f>IF(入力シート!C5="","",入力シート!C5)</f>
        <v/>
      </c>
      <c r="M6" s="393"/>
      <c r="N6" s="393"/>
      <c r="O6" s="393"/>
      <c r="P6" s="393"/>
      <c r="Q6" s="393"/>
      <c r="R6" s="393"/>
      <c r="S6" s="393"/>
      <c r="T6" s="393"/>
      <c r="U6" s="393"/>
      <c r="V6" s="393"/>
      <c r="W6" s="393"/>
      <c r="X6" s="393"/>
      <c r="Y6" s="393"/>
      <c r="Z6" s="393"/>
      <c r="AA6" s="393"/>
      <c r="AB6" s="393"/>
      <c r="AC6" s="393"/>
      <c r="AD6" s="393"/>
    </row>
    <row r="7" spans="1:60" ht="11.25" customHeight="1">
      <c r="A7" s="6"/>
      <c r="B7" s="6"/>
      <c r="C7" s="7"/>
      <c r="D7" s="7"/>
      <c r="E7" s="7"/>
      <c r="F7" s="7"/>
      <c r="G7" s="7"/>
      <c r="H7" s="7"/>
      <c r="I7" s="7"/>
      <c r="J7" s="7"/>
      <c r="K7" s="8"/>
      <c r="L7" s="14"/>
      <c r="M7" s="14"/>
      <c r="N7" s="14"/>
      <c r="O7" s="14"/>
      <c r="P7" s="14"/>
      <c r="Q7" s="14"/>
      <c r="R7" s="14"/>
      <c r="S7" s="14"/>
      <c r="T7" s="14"/>
      <c r="U7" s="14"/>
      <c r="V7" s="14"/>
      <c r="W7" s="14"/>
      <c r="X7" s="14"/>
      <c r="Y7" s="14"/>
      <c r="Z7" s="14"/>
      <c r="AA7" s="14"/>
      <c r="AB7" s="14"/>
      <c r="AC7" s="14"/>
      <c r="AD7" s="14"/>
    </row>
    <row r="8" spans="1:60" ht="18" customHeight="1">
      <c r="A8" s="6" t="s">
        <v>60</v>
      </c>
      <c r="B8" s="6"/>
      <c r="C8" s="391" t="s">
        <v>117</v>
      </c>
      <c r="D8" s="391"/>
      <c r="E8" s="391"/>
      <c r="F8" s="391"/>
      <c r="G8" s="391"/>
      <c r="H8" s="391"/>
      <c r="I8" s="391"/>
      <c r="J8" s="9"/>
      <c r="L8" s="418" t="str">
        <f>IF(契約書!L8:M8="","",契約書!L8:M8)</f>
        <v>令和</v>
      </c>
      <c r="M8" s="418"/>
      <c r="N8" s="392" t="str">
        <f>IF(入力シート!C6="","",入力シート!C6)</f>
        <v/>
      </c>
      <c r="O8" s="392"/>
      <c r="P8" s="1" t="s">
        <v>9</v>
      </c>
      <c r="Q8" s="385" t="str">
        <f>IF(入力シート!C6="","",入力シート!C6)</f>
        <v/>
      </c>
      <c r="R8" s="385"/>
      <c r="S8" s="3" t="s">
        <v>10</v>
      </c>
      <c r="T8" s="386" t="str">
        <f>IF(入力シート!C6="","",入力シート!C6)</f>
        <v/>
      </c>
      <c r="U8" s="386"/>
      <c r="V8" s="1" t="s">
        <v>33</v>
      </c>
      <c r="W8" s="1"/>
      <c r="X8" s="2" t="s">
        <v>73</v>
      </c>
      <c r="AI8" s="3" t="s">
        <v>294</v>
      </c>
    </row>
    <row r="9" spans="1:60" ht="18" customHeight="1">
      <c r="L9" s="418" t="str">
        <f>IF(契約書!L9:M9="","",契約書!L9:M9)</f>
        <v>令和</v>
      </c>
      <c r="M9" s="418"/>
      <c r="N9" s="392" t="str">
        <f>IF(入力シート!C7="","",入力シート!C7)</f>
        <v/>
      </c>
      <c r="O9" s="392"/>
      <c r="P9" s="1" t="s">
        <v>9</v>
      </c>
      <c r="Q9" s="385" t="str">
        <f>IF(入力シート!C7="","",入力シート!C7)</f>
        <v/>
      </c>
      <c r="R9" s="385"/>
      <c r="S9" s="3" t="s">
        <v>10</v>
      </c>
      <c r="T9" s="386" t="str">
        <f>IF(入力シート!C7="","",入力シート!C7)</f>
        <v/>
      </c>
      <c r="U9" s="386"/>
      <c r="V9" s="1" t="s">
        <v>33</v>
      </c>
      <c r="W9" s="1"/>
      <c r="X9" s="2" t="s">
        <v>74</v>
      </c>
    </row>
    <row r="10" spans="1:60" ht="11.25" customHeight="1"/>
    <row r="11" spans="1:60" ht="18" customHeight="1">
      <c r="A11" s="6" t="s">
        <v>75</v>
      </c>
      <c r="B11" s="6"/>
      <c r="C11" s="391" t="s">
        <v>118</v>
      </c>
      <c r="D11" s="391"/>
      <c r="E11" s="391"/>
      <c r="F11" s="391"/>
      <c r="G11" s="391"/>
      <c r="H11" s="391"/>
      <c r="I11" s="391"/>
      <c r="J11" s="9"/>
      <c r="N11" s="161"/>
      <c r="O11" s="161"/>
      <c r="P11" s="161"/>
      <c r="Q11" s="161"/>
      <c r="R11" s="161"/>
      <c r="S11" s="161"/>
      <c r="T11" s="161"/>
      <c r="U11" s="161"/>
      <c r="V11" s="161"/>
      <c r="W11" s="162"/>
    </row>
    <row r="12" spans="1:60" ht="18" customHeight="1">
      <c r="A12" s="6"/>
      <c r="B12" s="6"/>
      <c r="C12" s="9"/>
      <c r="D12" s="9"/>
      <c r="E12" s="9"/>
      <c r="F12" s="9"/>
      <c r="G12" s="9"/>
      <c r="H12" s="163"/>
      <c r="I12" s="165" t="s">
        <v>290</v>
      </c>
      <c r="J12" s="163"/>
      <c r="K12" s="165" t="s">
        <v>28</v>
      </c>
      <c r="L12" s="163"/>
      <c r="M12" s="164" t="s">
        <v>30</v>
      </c>
      <c r="N12" s="166"/>
      <c r="O12" s="164" t="s">
        <v>31</v>
      </c>
      <c r="P12" s="168"/>
      <c r="Q12" s="167" t="s">
        <v>290</v>
      </c>
      <c r="R12" s="168"/>
      <c r="S12" s="167" t="s">
        <v>29</v>
      </c>
      <c r="T12" s="168"/>
      <c r="U12" s="164" t="s">
        <v>30</v>
      </c>
      <c r="V12" s="166"/>
      <c r="W12" s="164" t="s">
        <v>31</v>
      </c>
      <c r="X12" s="168"/>
      <c r="Y12" s="167" t="s">
        <v>290</v>
      </c>
      <c r="Z12" s="166"/>
      <c r="AA12" s="164" t="s">
        <v>1</v>
      </c>
    </row>
    <row r="13" spans="1:60" ht="36" customHeight="1">
      <c r="H13" s="421" t="str">
        <f>IF(J13="","","\")</f>
        <v/>
      </c>
      <c r="I13" s="420"/>
      <c r="J13" s="421" t="str">
        <f>IF(入力シート!$C$8="","",IF(入力シート!$C$8&lt;=9999999,"",IF(入力シート!$C$8&lt;100000000,"\",ROUNDDOWN(入力シート!$C$8/100000000,0)-ROUNDDOWN(入力シート!$C$8/1000000000,0)*10)))</f>
        <v/>
      </c>
      <c r="K13" s="420"/>
      <c r="L13" s="419" t="str">
        <f>IF(入力シート!$C$8="","",IF(入力シート!$C$8&lt;=999999,"",IF(入力シート!$C$8&lt;10000000,"\",ROUNDDOWN(入力シート!$C$8/10000000,0)-ROUNDDOWN(入力シート!$C$8/100000000,0)*10)))</f>
        <v/>
      </c>
      <c r="M13" s="420"/>
      <c r="N13" s="419" t="str">
        <f>IF(入力シート!$C$8="","",IF(入力シート!$C$8&lt;=99999,"",IF(入力シート!$C$8&lt;1000000,"\",ROUNDDOWN(入力シート!$C$8/1000000,0)-ROUNDDOWN(入力シート!$C$8/10000000,0)*10)))</f>
        <v/>
      </c>
      <c r="O13" s="420"/>
      <c r="P13" s="419" t="str">
        <f>IF(入力シート!$C$8="","",IF(入力シート!$C$8&lt;100000,"\",ROUNDDOWN(入力シート!$C$8/100000,0)-ROUNDDOWN(入力シート!$C$8/1000000,0)*10))</f>
        <v/>
      </c>
      <c r="Q13" s="420"/>
      <c r="R13" s="419" t="str">
        <f>IF(入力シート!$C$8="","",IF(入力シート!$C$8&lt;10000,"",ROUNDDOWN(入力シート!$C$8/10000,0)-ROUNDDOWN(入力シート!$C$8/100000,0)*10))</f>
        <v/>
      </c>
      <c r="S13" s="420"/>
      <c r="T13" s="419" t="str">
        <f>IF(入力シート!$C$8="","",IF(入力シート!$C$8&lt;1000,"",ROUNDDOWN(入力シート!$C$8/1000,0)-ROUNDDOWN(入力シート!$C$8/10000,0)*10))</f>
        <v/>
      </c>
      <c r="U13" s="420"/>
      <c r="V13" s="419" t="str">
        <f>IF(入力シート!$C$8="","",IF(入力シート!$C$8&lt;100,"",ROUNDDOWN(入力シート!$C$8/100,0)-ROUNDDOWN(入力シート!$C$8/1000,0)*10))</f>
        <v/>
      </c>
      <c r="W13" s="420"/>
      <c r="X13" s="419" t="str">
        <f>IF(入力シート!$C$8="","",IF(入力シート!$C$8&lt;10,"",ROUNDDOWN(入力シート!$C$8/10,0)-ROUNDDOWN(入力シート!$C$8/100,0)*10))</f>
        <v/>
      </c>
      <c r="Y13" s="420"/>
      <c r="Z13" s="419" t="str">
        <f>IF(入力シート!$C$8="","",IF(入力シート!$C$8=0,"",入力シート!$C$8-ROUNDDOWN(入力シート!$C$8/10,0)*10))</f>
        <v/>
      </c>
      <c r="AA13" s="420"/>
    </row>
    <row r="14" spans="1:60" ht="18" customHeight="1">
      <c r="E14" s="13"/>
      <c r="G14" s="16"/>
      <c r="H14" s="169" t="s">
        <v>137</v>
      </c>
      <c r="I14" s="170"/>
      <c r="J14" s="169"/>
      <c r="K14" s="169"/>
      <c r="L14" s="169"/>
      <c r="M14" s="169"/>
      <c r="N14" s="169"/>
      <c r="O14" s="169"/>
      <c r="P14" s="169"/>
      <c r="Q14" s="169"/>
      <c r="R14" s="169"/>
      <c r="S14" s="169"/>
      <c r="T14" s="169"/>
      <c r="U14" s="169"/>
      <c r="V14" s="170"/>
      <c r="W14" s="423">
        <f>IF(入力シート!C9="×","",ROUNDDOWN(入力シート!C8*10/110,0))</f>
        <v>0</v>
      </c>
      <c r="X14" s="423"/>
      <c r="Y14" s="423"/>
      <c r="Z14" s="423"/>
      <c r="AA14" s="423"/>
      <c r="AB14" s="423"/>
      <c r="AC14" s="171" t="s">
        <v>1</v>
      </c>
      <c r="AD14" s="13"/>
    </row>
    <row r="15" spans="1:60" ht="11.25" customHeight="1"/>
    <row r="16" spans="1:60" ht="18" customHeight="1">
      <c r="A16" s="6" t="s">
        <v>138</v>
      </c>
      <c r="B16" s="6"/>
      <c r="C16" s="391" t="s">
        <v>139</v>
      </c>
      <c r="D16" s="391"/>
      <c r="E16" s="391"/>
      <c r="F16" s="391"/>
      <c r="G16" s="391"/>
      <c r="H16" s="391"/>
      <c r="I16" s="391"/>
      <c r="J16" s="9"/>
      <c r="L16" s="1"/>
      <c r="M16" s="377" t="s">
        <v>63</v>
      </c>
      <c r="N16" s="377"/>
      <c r="O16" s="1"/>
      <c r="P16" s="1" t="s">
        <v>140</v>
      </c>
      <c r="Q16" s="1"/>
      <c r="R16" s="377" t="s">
        <v>62</v>
      </c>
      <c r="S16" s="377"/>
      <c r="T16" s="1" t="s">
        <v>141</v>
      </c>
      <c r="U16" s="1" t="s">
        <v>23</v>
      </c>
      <c r="V16" s="422" t="str">
        <f>IF(入力シート!C10="","",入力シート!C10)</f>
        <v/>
      </c>
      <c r="W16" s="422"/>
      <c r="X16" s="422"/>
      <c r="Y16" s="422"/>
      <c r="Z16" s="422"/>
      <c r="AA16" s="422"/>
      <c r="AB16" s="422"/>
      <c r="AC16" s="1" t="s">
        <v>1</v>
      </c>
      <c r="AI16" s="374" t="s">
        <v>334</v>
      </c>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row>
    <row r="17" spans="1:60" ht="11.25" customHeight="1">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row>
    <row r="18" spans="1:60" ht="18" customHeight="1">
      <c r="A18" s="3" t="s">
        <v>142</v>
      </c>
      <c r="B18" s="19"/>
      <c r="C18" s="19" t="s">
        <v>120</v>
      </c>
      <c r="D18" s="19"/>
      <c r="E18" s="19"/>
      <c r="F18" s="19"/>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row>
    <row r="19" spans="1:60" ht="15" customHeight="1">
      <c r="A19" s="3"/>
      <c r="B19" s="19"/>
      <c r="C19" s="19" t="s">
        <v>121</v>
      </c>
      <c r="D19" s="19"/>
      <c r="E19" s="19"/>
      <c r="F19" s="19"/>
    </row>
    <row r="20" spans="1:60" ht="15" customHeight="1">
      <c r="A20" s="3"/>
      <c r="B20" s="19"/>
      <c r="C20" s="19" t="s">
        <v>122</v>
      </c>
      <c r="D20" s="19"/>
      <c r="E20" s="19"/>
      <c r="F20" s="19"/>
    </row>
    <row r="21" spans="1:60" ht="15" customHeight="1">
      <c r="A21" s="3"/>
      <c r="B21" s="19"/>
      <c r="C21" s="19" t="s">
        <v>123</v>
      </c>
      <c r="D21" s="19"/>
      <c r="E21" s="19"/>
      <c r="F21" s="19"/>
      <c r="W21" s="3" t="s">
        <v>144</v>
      </c>
      <c r="AI21" s="374" t="s">
        <v>289</v>
      </c>
      <c r="AJ21" s="374"/>
      <c r="AK21" s="374"/>
      <c r="AL21" s="374"/>
      <c r="AM21" s="374"/>
      <c r="AN21" s="374"/>
      <c r="AO21" s="374"/>
      <c r="AP21" s="374"/>
      <c r="AQ21" s="374"/>
      <c r="AR21" s="374"/>
      <c r="AS21" s="374"/>
      <c r="AT21" s="374"/>
      <c r="AU21" s="374"/>
      <c r="AV21" s="374"/>
      <c r="AW21" s="374"/>
      <c r="AX21" s="374"/>
      <c r="AY21" s="374"/>
      <c r="AZ21" s="374"/>
      <c r="BA21" s="374"/>
      <c r="BB21" s="374"/>
      <c r="BC21" s="374"/>
      <c r="BD21" s="374"/>
      <c r="BE21" s="374"/>
      <c r="BF21" s="374"/>
      <c r="BG21" s="374"/>
      <c r="BH21" s="374"/>
    </row>
    <row r="22" spans="1:60" ht="15" customHeight="1">
      <c r="A22" s="3"/>
      <c r="B22" s="19"/>
      <c r="C22" s="19" t="s">
        <v>124</v>
      </c>
      <c r="D22" s="19"/>
      <c r="E22" s="19"/>
      <c r="F22" s="19"/>
      <c r="W22" s="3" t="s">
        <v>144</v>
      </c>
      <c r="AI22" s="374"/>
      <c r="AJ22" s="374"/>
      <c r="AK22" s="374"/>
      <c r="AL22" s="374"/>
      <c r="AM22" s="374"/>
      <c r="AN22" s="374"/>
      <c r="AO22" s="374"/>
      <c r="AP22" s="374"/>
      <c r="AQ22" s="374"/>
      <c r="AR22" s="374"/>
      <c r="AS22" s="374"/>
      <c r="AT22" s="374"/>
      <c r="AU22" s="374"/>
      <c r="AV22" s="374"/>
      <c r="AW22" s="374"/>
      <c r="AX22" s="374"/>
      <c r="AY22" s="374"/>
      <c r="AZ22" s="374"/>
      <c r="BA22" s="374"/>
      <c r="BB22" s="374"/>
      <c r="BC22" s="374"/>
      <c r="BD22" s="374"/>
      <c r="BE22" s="374"/>
      <c r="BF22" s="374"/>
      <c r="BG22" s="374"/>
      <c r="BH22" s="374"/>
    </row>
    <row r="23" spans="1:60" ht="15" customHeight="1">
      <c r="A23" s="3"/>
      <c r="B23" s="19"/>
      <c r="C23" s="19" t="s">
        <v>125</v>
      </c>
      <c r="D23" s="19"/>
      <c r="E23" s="19"/>
      <c r="F23" s="19"/>
      <c r="W23" s="3" t="s">
        <v>144</v>
      </c>
    </row>
    <row r="24" spans="1:60" ht="15" customHeight="1">
      <c r="A24" s="3"/>
      <c r="B24" s="19"/>
      <c r="C24" s="19" t="s">
        <v>126</v>
      </c>
      <c r="D24" s="19"/>
      <c r="E24" s="19"/>
      <c r="F24" s="19"/>
      <c r="W24" s="3" t="s">
        <v>144</v>
      </c>
    </row>
    <row r="25" spans="1:60" ht="15" customHeight="1">
      <c r="A25" s="3"/>
      <c r="B25" s="19"/>
      <c r="C25" s="19" t="s">
        <v>127</v>
      </c>
      <c r="D25" s="19"/>
      <c r="E25" s="19"/>
      <c r="F25" s="19"/>
    </row>
    <row r="26" spans="1:60" ht="15" customHeight="1">
      <c r="A26" s="3"/>
      <c r="B26" s="19"/>
      <c r="C26" s="19"/>
      <c r="D26" s="19"/>
      <c r="E26" s="19"/>
      <c r="F26" s="19"/>
    </row>
    <row r="27" spans="1:60" ht="11.25" customHeight="1"/>
    <row r="28" spans="1:60" ht="15" customHeight="1">
      <c r="A28" s="376" t="s">
        <v>193</v>
      </c>
      <c r="B28" s="376"/>
      <c r="C28" s="376"/>
      <c r="D28" s="376"/>
      <c r="E28" s="376"/>
      <c r="F28" s="376"/>
      <c r="G28" s="376"/>
      <c r="H28" s="376"/>
      <c r="I28" s="376"/>
      <c r="J28" s="376"/>
      <c r="K28" s="376"/>
      <c r="L28" s="376"/>
      <c r="M28" s="376"/>
      <c r="N28" s="376"/>
      <c r="O28" s="376"/>
      <c r="P28" s="376"/>
      <c r="Q28" s="376"/>
      <c r="R28" s="376"/>
      <c r="S28" s="416" t="str">
        <f>IF(契約書!T28="","",契約書!T28)</f>
        <v/>
      </c>
      <c r="T28" s="416"/>
      <c r="U28" s="416"/>
      <c r="V28" s="416"/>
      <c r="W28" s="416"/>
      <c r="X28" s="416"/>
      <c r="Y28" s="416"/>
      <c r="Z28" s="416"/>
      <c r="AA28" s="416"/>
      <c r="AB28" s="416"/>
      <c r="AC28" s="416"/>
      <c r="AD28" s="416"/>
      <c r="AE28" s="376" t="s">
        <v>143</v>
      </c>
      <c r="AF28" s="376"/>
      <c r="AG28" s="10"/>
      <c r="AI28" s="3" t="s">
        <v>287</v>
      </c>
    </row>
    <row r="29" spans="1:60" ht="15" customHeight="1">
      <c r="A29" s="376" t="s">
        <v>130</v>
      </c>
      <c r="B29" s="376"/>
      <c r="C29" s="376"/>
      <c r="D29" s="376"/>
      <c r="E29" s="376"/>
      <c r="F29" s="376"/>
      <c r="G29" s="376"/>
      <c r="H29" s="376"/>
      <c r="I29" s="376"/>
      <c r="J29" s="376"/>
      <c r="K29" s="376"/>
      <c r="L29" s="376"/>
      <c r="M29" s="376"/>
      <c r="N29" s="376"/>
      <c r="O29" s="376"/>
      <c r="P29" s="376"/>
      <c r="Q29" s="376"/>
      <c r="R29" s="376"/>
      <c r="S29" s="376"/>
      <c r="T29" s="376"/>
      <c r="U29" s="376"/>
      <c r="V29" s="376"/>
      <c r="W29" s="376"/>
      <c r="X29" s="376"/>
      <c r="Y29" s="376"/>
      <c r="Z29" s="376"/>
      <c r="AA29" s="376"/>
      <c r="AB29" s="376"/>
      <c r="AC29" s="376"/>
      <c r="AD29" s="376"/>
      <c r="AE29" s="376"/>
      <c r="AF29" s="376"/>
      <c r="AG29" s="376"/>
    </row>
    <row r="30" spans="1:60" ht="15" customHeight="1">
      <c r="A30" s="376" t="s">
        <v>131</v>
      </c>
      <c r="B30" s="376"/>
      <c r="C30" s="376"/>
      <c r="D30" s="376"/>
      <c r="E30" s="376"/>
      <c r="F30" s="376"/>
      <c r="G30" s="376"/>
      <c r="H30" s="376"/>
      <c r="I30" s="376"/>
      <c r="J30" s="376"/>
      <c r="K30" s="376"/>
      <c r="L30" s="376"/>
      <c r="M30" s="376"/>
      <c r="N30" s="376"/>
      <c r="O30" s="376"/>
      <c r="P30" s="376"/>
      <c r="Q30" s="376"/>
      <c r="R30" s="376"/>
      <c r="S30" s="376"/>
      <c r="T30" s="376"/>
      <c r="U30" s="376"/>
      <c r="V30" s="376"/>
      <c r="W30" s="376"/>
      <c r="X30" s="376"/>
      <c r="Y30" s="376"/>
      <c r="Z30" s="376"/>
      <c r="AA30" s="376"/>
      <c r="AB30" s="376"/>
      <c r="AC30" s="376"/>
      <c r="AD30" s="376"/>
      <c r="AE30" s="376"/>
      <c r="AF30" s="376"/>
      <c r="AG30" s="376"/>
    </row>
    <row r="31" spans="1:60" ht="15" customHeight="1">
      <c r="A31" s="376" t="s">
        <v>132</v>
      </c>
      <c r="B31" s="376"/>
      <c r="C31" s="376"/>
      <c r="D31" s="376"/>
      <c r="E31" s="376"/>
      <c r="F31" s="376"/>
      <c r="G31" s="376"/>
      <c r="H31" s="376"/>
      <c r="I31" s="376"/>
      <c r="J31" s="376"/>
      <c r="K31" s="376"/>
      <c r="L31" s="376"/>
      <c r="M31" s="376"/>
      <c r="N31" s="376"/>
      <c r="O31" s="376"/>
      <c r="P31" s="376"/>
      <c r="Q31" s="376"/>
      <c r="R31" s="376"/>
      <c r="S31" s="376"/>
      <c r="T31" s="376"/>
      <c r="U31" s="376"/>
      <c r="V31" s="376"/>
      <c r="W31" s="376"/>
      <c r="X31" s="376"/>
      <c r="Y31" s="376"/>
      <c r="Z31" s="376"/>
      <c r="AA31" s="376"/>
      <c r="AB31" s="376"/>
      <c r="AC31" s="376"/>
      <c r="AD31" s="376"/>
      <c r="AE31" s="376"/>
      <c r="AF31" s="376"/>
      <c r="AG31" s="376"/>
    </row>
    <row r="32" spans="1:60" ht="15" customHeight="1">
      <c r="A32" s="376" t="s">
        <v>191</v>
      </c>
      <c r="B32" s="376"/>
      <c r="C32" s="376"/>
      <c r="D32" s="376"/>
      <c r="E32" s="376"/>
      <c r="F32" s="376"/>
      <c r="G32" s="376"/>
      <c r="H32" s="376"/>
      <c r="I32" s="376"/>
      <c r="J32" s="376"/>
      <c r="K32" s="376"/>
      <c r="L32" s="376"/>
      <c r="M32" s="376"/>
      <c r="N32" s="376"/>
      <c r="O32" s="376"/>
      <c r="P32" s="376"/>
      <c r="Q32" s="376"/>
      <c r="R32" s="376"/>
      <c r="S32" s="376"/>
      <c r="T32" s="376"/>
      <c r="U32" s="376"/>
      <c r="V32" s="376"/>
      <c r="W32" s="376"/>
      <c r="X32" s="376"/>
      <c r="Y32" s="376"/>
      <c r="Z32" s="376"/>
      <c r="AA32" s="376"/>
      <c r="AB32" s="376"/>
      <c r="AC32" s="376"/>
      <c r="AD32" s="376"/>
      <c r="AE32" s="376"/>
      <c r="AF32" s="376"/>
      <c r="AG32" s="376"/>
    </row>
    <row r="33" spans="1:35" ht="15" customHeight="1">
      <c r="A33" s="376" t="s">
        <v>277</v>
      </c>
      <c r="B33" s="376"/>
      <c r="C33" s="376"/>
      <c r="D33" s="376"/>
      <c r="E33" s="376"/>
      <c r="F33" s="376"/>
      <c r="G33" s="376"/>
      <c r="H33" s="376"/>
      <c r="I33" s="376"/>
      <c r="J33" s="376"/>
      <c r="K33" s="376"/>
      <c r="L33" s="376"/>
      <c r="M33" s="376"/>
      <c r="N33" s="376"/>
      <c r="O33" s="376"/>
      <c r="P33" s="376"/>
      <c r="Q33" s="376"/>
      <c r="R33" s="376"/>
      <c r="S33" s="376"/>
      <c r="T33" s="376"/>
      <c r="U33" s="376"/>
      <c r="V33" s="376"/>
      <c r="W33" s="376"/>
      <c r="X33" s="376"/>
      <c r="Y33" s="376"/>
      <c r="Z33" s="376"/>
      <c r="AA33" s="376"/>
      <c r="AB33" s="376"/>
      <c r="AC33" s="376"/>
      <c r="AD33" s="376"/>
      <c r="AE33" s="376"/>
      <c r="AF33" s="376"/>
      <c r="AG33" s="376"/>
    </row>
    <row r="34" spans="1:35" ht="15" customHeight="1">
      <c r="A34" s="376" t="s">
        <v>192</v>
      </c>
      <c r="B34" s="376"/>
      <c r="C34" s="376"/>
      <c r="D34" s="376"/>
      <c r="E34" s="376"/>
      <c r="F34" s="376"/>
      <c r="G34" s="376"/>
      <c r="H34" s="376"/>
      <c r="I34" s="376"/>
      <c r="J34" s="376"/>
      <c r="K34" s="376"/>
      <c r="L34" s="376"/>
      <c r="M34" s="376"/>
      <c r="N34" s="376"/>
      <c r="O34" s="376"/>
      <c r="P34" s="376"/>
      <c r="Q34" s="376"/>
      <c r="R34" s="376"/>
      <c r="S34" s="376"/>
      <c r="T34" s="376"/>
      <c r="U34" s="376"/>
      <c r="V34" s="376"/>
      <c r="W34" s="376"/>
      <c r="X34" s="376"/>
      <c r="Y34" s="376"/>
      <c r="Z34" s="376"/>
      <c r="AA34" s="376"/>
      <c r="AB34" s="376"/>
      <c r="AC34" s="376"/>
      <c r="AD34" s="376"/>
      <c r="AE34" s="376"/>
      <c r="AF34" s="376"/>
      <c r="AG34" s="376"/>
    </row>
    <row r="35" spans="1:35" ht="15" customHeight="1">
      <c r="A35" s="10"/>
      <c r="B35" s="10"/>
      <c r="C35" s="10"/>
      <c r="D35" s="376" t="s">
        <v>133</v>
      </c>
      <c r="E35" s="376"/>
      <c r="F35" s="376"/>
      <c r="G35" s="376"/>
      <c r="H35" s="376"/>
      <c r="I35" s="376"/>
      <c r="J35" s="376"/>
      <c r="K35" s="376"/>
      <c r="L35" s="376"/>
      <c r="M35" s="376"/>
      <c r="N35" s="376"/>
      <c r="O35" s="376"/>
      <c r="P35" s="376"/>
      <c r="Q35" s="376"/>
      <c r="R35" s="376"/>
      <c r="S35" s="376"/>
      <c r="T35" s="376"/>
      <c r="U35" s="376"/>
      <c r="V35" s="376"/>
      <c r="W35" s="376"/>
      <c r="X35" s="376"/>
      <c r="Y35" s="376"/>
      <c r="Z35" s="376"/>
      <c r="AA35" s="376"/>
      <c r="AB35" s="376"/>
      <c r="AC35" s="376"/>
      <c r="AD35" s="10"/>
      <c r="AE35" s="10"/>
      <c r="AF35" s="10"/>
      <c r="AG35" s="10"/>
    </row>
    <row r="36" spans="1:35" ht="15" customHeight="1">
      <c r="A36" s="10"/>
      <c r="B36" s="10"/>
      <c r="C36" s="10"/>
      <c r="D36" s="376" t="s">
        <v>134</v>
      </c>
      <c r="E36" s="376"/>
      <c r="F36" s="376"/>
      <c r="G36" s="376"/>
      <c r="H36" s="376"/>
      <c r="I36" s="376"/>
      <c r="J36" s="376"/>
      <c r="K36" s="376"/>
      <c r="L36" s="376"/>
      <c r="M36" s="376"/>
      <c r="N36" s="376"/>
      <c r="O36" s="376"/>
      <c r="P36" s="376"/>
      <c r="Q36" s="376"/>
      <c r="R36" s="376"/>
      <c r="S36" s="376"/>
      <c r="T36" s="376"/>
      <c r="U36" s="376"/>
      <c r="V36" s="376"/>
      <c r="W36" s="376"/>
      <c r="X36" s="376"/>
      <c r="Y36" s="376"/>
      <c r="Z36" s="376"/>
      <c r="AA36" s="376"/>
      <c r="AB36" s="376"/>
      <c r="AC36" s="376"/>
      <c r="AD36" s="10"/>
      <c r="AE36" s="10"/>
      <c r="AF36" s="10"/>
      <c r="AG36" s="10"/>
    </row>
    <row r="37" spans="1:35" ht="15" customHeight="1">
      <c r="B37" s="402" t="s">
        <v>135</v>
      </c>
      <c r="C37" s="402"/>
      <c r="D37" s="402"/>
      <c r="E37" s="402"/>
      <c r="F37" s="402"/>
      <c r="G37" s="402"/>
      <c r="H37" s="402"/>
      <c r="I37" s="402"/>
      <c r="J37" s="402"/>
      <c r="K37" s="402"/>
      <c r="L37" s="402"/>
      <c r="M37" s="402"/>
      <c r="N37" s="402"/>
      <c r="O37" s="402"/>
      <c r="P37" s="402"/>
      <c r="Q37" s="402"/>
      <c r="R37" s="402"/>
      <c r="S37" s="402"/>
      <c r="T37" s="402"/>
      <c r="U37" s="402"/>
      <c r="V37" s="402"/>
      <c r="W37" s="402"/>
      <c r="X37" s="402"/>
      <c r="Y37" s="402"/>
      <c r="Z37" s="402"/>
      <c r="AA37" s="402"/>
      <c r="AB37" s="402"/>
      <c r="AC37" s="402"/>
      <c r="AD37" s="402"/>
      <c r="AE37" s="402"/>
      <c r="AF37" s="402"/>
      <c r="AG37" s="402"/>
    </row>
    <row r="38" spans="1:35" ht="11.25" customHeight="1"/>
    <row r="39" spans="1:35" ht="18" customHeight="1">
      <c r="A39" s="377" t="s">
        <v>316</v>
      </c>
      <c r="B39" s="377"/>
      <c r="C39" s="377"/>
      <c r="D39" s="377"/>
      <c r="E39" s="377" t="s">
        <v>366</v>
      </c>
      <c r="F39" s="377"/>
      <c r="G39" s="392" t="str">
        <f>IF(入力シート!C16="","",入力シート!C16)</f>
        <v/>
      </c>
      <c r="H39" s="392"/>
      <c r="I39" s="1" t="s">
        <v>9</v>
      </c>
      <c r="J39" s="385" t="str">
        <f>IF(入力シート!C16="","",入力シート!C16)</f>
        <v/>
      </c>
      <c r="K39" s="385"/>
      <c r="L39" s="1" t="s">
        <v>10</v>
      </c>
      <c r="M39" s="386" t="str">
        <f>IF(入力シート!C16="","",入力シート!C16)</f>
        <v/>
      </c>
      <c r="N39" s="386"/>
      <c r="O39" s="1" t="s">
        <v>33</v>
      </c>
      <c r="P39" s="26"/>
      <c r="R39" s="1"/>
    </row>
    <row r="40" spans="1:35" ht="18" customHeight="1">
      <c r="A40" s="377" t="s">
        <v>315</v>
      </c>
      <c r="B40" s="377"/>
      <c r="C40" s="377"/>
      <c r="D40" s="377"/>
      <c r="E40" s="377" t="s">
        <v>366</v>
      </c>
      <c r="F40" s="377"/>
      <c r="G40" s="414"/>
      <c r="H40" s="414"/>
      <c r="I40" s="1" t="s">
        <v>9</v>
      </c>
      <c r="J40" s="377"/>
      <c r="K40" s="377"/>
      <c r="L40" s="1" t="s">
        <v>10</v>
      </c>
      <c r="M40" s="377"/>
      <c r="N40" s="377"/>
      <c r="O40" s="1" t="s">
        <v>33</v>
      </c>
    </row>
    <row r="41" spans="1:35" ht="18" customHeight="1">
      <c r="I41" s="377" t="s">
        <v>13</v>
      </c>
      <c r="J41" s="377"/>
      <c r="K41" s="377"/>
      <c r="Q41" s="417" t="s">
        <v>338</v>
      </c>
      <c r="R41" s="417"/>
      <c r="S41" s="417"/>
      <c r="T41" s="417"/>
      <c r="U41" s="417"/>
      <c r="V41" s="417"/>
      <c r="W41" s="417"/>
      <c r="X41" s="417"/>
      <c r="Y41" s="417"/>
      <c r="Z41" s="417"/>
      <c r="AA41" s="417"/>
      <c r="AB41" s="417"/>
      <c r="AC41" s="417"/>
      <c r="AD41" s="417"/>
      <c r="AE41" s="417"/>
      <c r="AF41" s="417"/>
    </row>
    <row r="42" spans="1:35" ht="18" customHeight="1">
      <c r="K42" s="2"/>
      <c r="L42" s="2"/>
      <c r="Q42" s="388" t="str">
        <f>"西都市長　"&amp;入力シート!C1&amp;"　　印"</f>
        <v>西都市長　押川　修一郎　　印</v>
      </c>
      <c r="R42" s="388"/>
      <c r="S42" s="388"/>
      <c r="T42" s="388"/>
      <c r="U42" s="388"/>
      <c r="V42" s="388"/>
      <c r="W42" s="388"/>
      <c r="X42" s="388"/>
      <c r="Y42" s="388"/>
      <c r="Z42" s="388"/>
      <c r="AA42" s="388"/>
      <c r="AB42" s="388"/>
      <c r="AC42" s="388"/>
      <c r="AD42" s="388"/>
      <c r="AE42" s="388"/>
      <c r="AF42" s="388"/>
    </row>
    <row r="43" spans="1:35" ht="18" customHeight="1">
      <c r="K43" s="2"/>
      <c r="L43" s="2"/>
      <c r="M43" s="2"/>
      <c r="AI43" s="3" t="s">
        <v>288</v>
      </c>
    </row>
    <row r="44" spans="1:35" ht="18" customHeight="1">
      <c r="I44" s="377" t="s">
        <v>14</v>
      </c>
      <c r="J44" s="377"/>
      <c r="K44" s="377"/>
      <c r="M44" s="384" t="s">
        <v>2</v>
      </c>
      <c r="N44" s="384"/>
      <c r="O44" s="384"/>
      <c r="P44" s="384"/>
      <c r="Q44" s="384"/>
      <c r="S44" s="389" t="str">
        <f>IF(入力シート!$C$17="","",入力シート!$C$17)</f>
        <v/>
      </c>
      <c r="T44" s="389"/>
      <c r="U44" s="389"/>
      <c r="V44" s="389"/>
      <c r="W44" s="389"/>
      <c r="X44" s="389"/>
      <c r="Y44" s="389"/>
      <c r="Z44" s="389"/>
      <c r="AA44" s="389"/>
      <c r="AB44" s="389"/>
      <c r="AC44" s="389"/>
      <c r="AD44" s="389"/>
      <c r="AE44" s="389"/>
      <c r="AF44" s="389"/>
    </row>
    <row r="45" spans="1:35" ht="18" customHeight="1">
      <c r="M45" s="384" t="s">
        <v>4</v>
      </c>
      <c r="N45" s="384"/>
      <c r="O45" s="384"/>
      <c r="P45" s="384"/>
      <c r="Q45" s="384"/>
      <c r="S45" s="389" t="str">
        <f>IF(S28="","",S28)</f>
        <v/>
      </c>
      <c r="T45" s="389"/>
      <c r="U45" s="389"/>
      <c r="V45" s="389"/>
      <c r="W45" s="389"/>
      <c r="X45" s="389"/>
      <c r="Y45" s="389"/>
      <c r="Z45" s="389"/>
      <c r="AA45" s="389"/>
      <c r="AB45" s="389"/>
      <c r="AC45" s="389"/>
      <c r="AD45" s="389"/>
      <c r="AE45" s="389"/>
      <c r="AF45" s="389"/>
    </row>
    <row r="46" spans="1:35" ht="18" customHeight="1">
      <c r="M46" s="384" t="s">
        <v>0</v>
      </c>
      <c r="N46" s="384"/>
      <c r="O46" s="384"/>
      <c r="P46" s="384"/>
      <c r="Q46" s="384"/>
      <c r="S46" s="387" t="str">
        <f>IF(入力シート!C19="","",入力シート!C19)&amp;"　　印"</f>
        <v>　　印</v>
      </c>
      <c r="T46" s="387"/>
      <c r="U46" s="387"/>
      <c r="V46" s="387"/>
      <c r="W46" s="387"/>
      <c r="X46" s="387"/>
      <c r="Y46" s="387"/>
      <c r="Z46" s="387"/>
      <c r="AA46" s="387"/>
      <c r="AB46" s="387"/>
      <c r="AC46" s="387"/>
      <c r="AD46" s="387"/>
      <c r="AE46" s="387"/>
      <c r="AF46" s="387"/>
    </row>
    <row r="47" spans="1:35" ht="11.25" customHeight="1">
      <c r="M47" s="7"/>
      <c r="N47" s="7"/>
      <c r="O47" s="7"/>
      <c r="P47" s="7"/>
      <c r="Q47" s="7"/>
      <c r="S47" s="2"/>
      <c r="T47" s="2"/>
      <c r="U47" s="2"/>
      <c r="V47" s="2"/>
      <c r="W47" s="2"/>
      <c r="X47" s="2"/>
      <c r="Y47" s="2"/>
      <c r="Z47" s="2"/>
      <c r="AA47" s="2"/>
      <c r="AB47" s="2"/>
      <c r="AC47" s="2"/>
      <c r="AD47" s="2"/>
    </row>
    <row r="48" spans="1:35" ht="11.25" customHeight="1">
      <c r="M48" s="7"/>
      <c r="N48" s="7"/>
      <c r="O48" s="7"/>
      <c r="P48" s="7"/>
      <c r="Q48" s="7"/>
      <c r="S48" s="2"/>
      <c r="T48" s="2"/>
      <c r="U48" s="2"/>
      <c r="V48" s="2"/>
      <c r="W48" s="2"/>
      <c r="X48" s="2"/>
      <c r="Y48" s="2"/>
      <c r="Z48" s="2"/>
      <c r="AA48" s="2"/>
      <c r="AB48" s="2"/>
      <c r="AC48" s="2"/>
      <c r="AD48" s="2"/>
    </row>
    <row r="49" spans="1:33" ht="18" customHeight="1">
      <c r="A49" s="405" t="s">
        <v>367</v>
      </c>
      <c r="B49" s="405"/>
      <c r="C49" s="405"/>
      <c r="D49" s="405"/>
      <c r="E49" s="405"/>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row>
    <row r="50" spans="1:33" ht="18" customHeight="1">
      <c r="A50" s="160"/>
      <c r="B50" s="160"/>
      <c r="C50" s="160"/>
      <c r="D50" s="160"/>
      <c r="E50" s="160"/>
      <c r="F50" s="160"/>
      <c r="G50" s="160"/>
      <c r="H50" s="160"/>
      <c r="I50" s="160"/>
      <c r="J50" s="160"/>
      <c r="K50" s="160"/>
      <c r="L50" s="160"/>
      <c r="M50" s="160"/>
      <c r="N50" s="160"/>
      <c r="O50" s="160"/>
      <c r="P50" s="160"/>
      <c r="Q50" s="160"/>
      <c r="R50" s="160"/>
      <c r="S50" s="160"/>
      <c r="T50" s="160"/>
      <c r="U50" s="160"/>
      <c r="V50" s="160"/>
      <c r="W50" s="160"/>
      <c r="X50" s="160"/>
      <c r="Y50" s="160"/>
      <c r="Z50" s="160"/>
      <c r="AA50" s="160"/>
      <c r="AB50" s="160"/>
      <c r="AC50" s="160"/>
      <c r="AD50" s="160"/>
      <c r="AE50" s="160"/>
      <c r="AF50" s="160"/>
      <c r="AG50" s="160"/>
    </row>
    <row r="51" spans="1:33" ht="18" customHeight="1">
      <c r="A51" s="407" t="s">
        <v>178</v>
      </c>
      <c r="B51" s="407"/>
      <c r="C51" s="407"/>
      <c r="D51" s="407"/>
      <c r="E51" s="407"/>
      <c r="F51" s="407"/>
      <c r="G51" s="407"/>
      <c r="H51" s="407"/>
      <c r="I51" s="407"/>
      <c r="J51" s="407"/>
      <c r="K51" s="407"/>
      <c r="L51" s="407"/>
      <c r="M51" s="407"/>
      <c r="N51" s="407"/>
      <c r="O51" s="407"/>
      <c r="P51" s="407"/>
      <c r="Q51" s="415" t="s">
        <v>179</v>
      </c>
      <c r="R51" s="415"/>
      <c r="S51" s="415"/>
      <c r="T51" s="415"/>
      <c r="U51" s="415"/>
      <c r="V51" s="415"/>
      <c r="W51" s="415"/>
      <c r="X51" s="415"/>
      <c r="Y51" s="415"/>
      <c r="Z51" s="174" t="s">
        <v>180</v>
      </c>
      <c r="AA51" s="174"/>
      <c r="AB51" s="174"/>
      <c r="AC51" s="174"/>
      <c r="AD51" s="174"/>
      <c r="AE51" s="174"/>
      <c r="AF51" s="174"/>
      <c r="AG51" s="174"/>
    </row>
    <row r="52" spans="1:33" ht="18" customHeight="1">
      <c r="A52" s="2" t="s">
        <v>181</v>
      </c>
      <c r="B52" s="130"/>
      <c r="C52" s="130"/>
    </row>
    <row r="53" spans="1:33" ht="18" customHeight="1">
      <c r="A53" s="174" t="s">
        <v>182</v>
      </c>
      <c r="B53" s="130"/>
      <c r="C53" s="130"/>
    </row>
    <row r="54" spans="1:33" ht="18" customHeight="1">
      <c r="A54" s="174"/>
      <c r="B54" s="130"/>
      <c r="C54" s="130"/>
    </row>
    <row r="55" spans="1:33" ht="18" customHeight="1">
      <c r="A55" s="407" t="s">
        <v>183</v>
      </c>
      <c r="B55" s="407"/>
      <c r="C55" s="407"/>
      <c r="D55" s="407"/>
      <c r="E55" s="407"/>
      <c r="F55" s="407"/>
      <c r="G55" s="407"/>
      <c r="H55" s="407"/>
      <c r="I55" s="407"/>
      <c r="J55" s="407"/>
      <c r="K55" s="407"/>
      <c r="L55" s="407"/>
      <c r="M55" s="407"/>
      <c r="N55" s="407"/>
      <c r="O55" s="407"/>
      <c r="P55" s="407"/>
      <c r="Q55" s="415" t="s">
        <v>179</v>
      </c>
      <c r="R55" s="415"/>
      <c r="S55" s="415"/>
      <c r="T55" s="415"/>
      <c r="U55" s="415"/>
      <c r="V55" s="415"/>
      <c r="W55" s="415"/>
      <c r="X55" s="415"/>
      <c r="Y55" s="415"/>
      <c r="Z55" s="174" t="s">
        <v>180</v>
      </c>
      <c r="AA55" s="174"/>
      <c r="AB55" s="174"/>
    </row>
    <row r="56" spans="1:33" ht="18" customHeight="1">
      <c r="A56" s="174" t="s">
        <v>146</v>
      </c>
      <c r="B56" s="130"/>
      <c r="C56" s="130"/>
    </row>
    <row r="57" spans="1:33" ht="18" customHeight="1">
      <c r="A57" s="174"/>
      <c r="B57" s="130"/>
      <c r="C57" s="130"/>
    </row>
    <row r="58" spans="1:33" ht="18" customHeight="1">
      <c r="A58" s="174" t="s">
        <v>147</v>
      </c>
      <c r="B58" s="130"/>
      <c r="C58" s="130"/>
    </row>
    <row r="59" spans="1:33" ht="18.75" customHeight="1">
      <c r="A59" s="409" t="s">
        <v>184</v>
      </c>
      <c r="B59" s="409"/>
      <c r="C59" s="403" t="s">
        <v>148</v>
      </c>
      <c r="D59" s="403"/>
      <c r="E59" s="403"/>
      <c r="F59" s="403"/>
      <c r="G59" s="403"/>
      <c r="H59" s="403"/>
      <c r="I59" s="403"/>
      <c r="J59" s="403"/>
      <c r="K59" s="403"/>
      <c r="L59" s="403"/>
      <c r="M59" s="403"/>
      <c r="N59" s="403"/>
      <c r="O59" s="403"/>
      <c r="P59" s="403"/>
      <c r="Q59" s="403"/>
      <c r="R59" s="403"/>
      <c r="S59" s="403"/>
      <c r="T59" s="403" t="s">
        <v>149</v>
      </c>
      <c r="U59" s="403"/>
      <c r="V59" s="403"/>
      <c r="W59" s="403"/>
      <c r="X59" s="403"/>
      <c r="Y59" s="403"/>
      <c r="Z59" s="403"/>
      <c r="AA59" s="403"/>
      <c r="AB59" s="403"/>
      <c r="AC59" s="403"/>
      <c r="AD59" s="403"/>
      <c r="AE59" s="403"/>
      <c r="AF59" s="403"/>
      <c r="AG59" s="403"/>
    </row>
    <row r="60" spans="1:33" ht="18.75" customHeight="1">
      <c r="A60" s="409"/>
      <c r="B60" s="409"/>
      <c r="C60" s="404"/>
      <c r="D60" s="404"/>
      <c r="E60" s="404"/>
      <c r="F60" s="404"/>
      <c r="G60" s="404"/>
      <c r="H60" s="404"/>
      <c r="I60" s="404"/>
      <c r="J60" s="404"/>
      <c r="K60" s="404"/>
      <c r="L60" s="404"/>
      <c r="M60" s="404"/>
      <c r="N60" s="404"/>
      <c r="O60" s="404"/>
      <c r="P60" s="404"/>
      <c r="Q60" s="404"/>
      <c r="R60" s="404"/>
      <c r="S60" s="404"/>
      <c r="T60" s="400" t="s">
        <v>185</v>
      </c>
      <c r="U60" s="400"/>
      <c r="V60" s="400"/>
      <c r="W60" s="400"/>
      <c r="X60" s="400"/>
      <c r="Y60" s="400"/>
      <c r="Z60" s="400"/>
      <c r="AA60" s="400"/>
      <c r="AB60" s="400"/>
      <c r="AC60" s="400"/>
      <c r="AD60" s="400"/>
      <c r="AE60" s="400"/>
      <c r="AF60" s="400"/>
      <c r="AG60" s="400"/>
    </row>
    <row r="61" spans="1:33" ht="18.75" customHeight="1">
      <c r="A61" s="409"/>
      <c r="B61" s="409"/>
      <c r="C61" s="404"/>
      <c r="D61" s="404"/>
      <c r="E61" s="404"/>
      <c r="F61" s="404"/>
      <c r="G61" s="404"/>
      <c r="H61" s="404"/>
      <c r="I61" s="404"/>
      <c r="J61" s="404"/>
      <c r="K61" s="404"/>
      <c r="L61" s="404"/>
      <c r="M61" s="404"/>
      <c r="N61" s="404"/>
      <c r="O61" s="404"/>
      <c r="P61" s="404"/>
      <c r="Q61" s="404"/>
      <c r="R61" s="404"/>
      <c r="S61" s="404"/>
      <c r="T61" s="401" t="s">
        <v>186</v>
      </c>
      <c r="U61" s="401"/>
      <c r="V61" s="401"/>
      <c r="W61" s="401"/>
      <c r="X61" s="401"/>
      <c r="Y61" s="401"/>
      <c r="Z61" s="401"/>
      <c r="AA61" s="401"/>
      <c r="AB61" s="401"/>
      <c r="AC61" s="401"/>
      <c r="AD61" s="401"/>
      <c r="AE61" s="401"/>
      <c r="AF61" s="401"/>
      <c r="AG61" s="401"/>
    </row>
    <row r="62" spans="1:33" ht="18.75" customHeight="1">
      <c r="A62" s="409"/>
      <c r="B62" s="409"/>
      <c r="C62" s="404"/>
      <c r="D62" s="404"/>
      <c r="E62" s="404"/>
      <c r="F62" s="404"/>
      <c r="G62" s="404"/>
      <c r="H62" s="404"/>
      <c r="I62" s="404"/>
      <c r="J62" s="404"/>
      <c r="K62" s="404"/>
      <c r="L62" s="404"/>
      <c r="M62" s="404"/>
      <c r="N62" s="404"/>
      <c r="O62" s="404"/>
      <c r="P62" s="404"/>
      <c r="Q62" s="404"/>
      <c r="R62" s="404"/>
      <c r="S62" s="404"/>
      <c r="T62" s="400" t="s">
        <v>185</v>
      </c>
      <c r="U62" s="400"/>
      <c r="V62" s="400"/>
      <c r="W62" s="400"/>
      <c r="X62" s="400"/>
      <c r="Y62" s="400"/>
      <c r="Z62" s="400"/>
      <c r="AA62" s="400"/>
      <c r="AB62" s="400"/>
      <c r="AC62" s="400"/>
      <c r="AD62" s="400"/>
      <c r="AE62" s="400"/>
      <c r="AF62" s="400"/>
      <c r="AG62" s="400"/>
    </row>
    <row r="63" spans="1:33" ht="18.75" customHeight="1">
      <c r="A63" s="409"/>
      <c r="B63" s="409"/>
      <c r="C63" s="404"/>
      <c r="D63" s="404"/>
      <c r="E63" s="404"/>
      <c r="F63" s="404"/>
      <c r="G63" s="404"/>
      <c r="H63" s="404"/>
      <c r="I63" s="404"/>
      <c r="J63" s="404"/>
      <c r="K63" s="404"/>
      <c r="L63" s="404"/>
      <c r="M63" s="404"/>
      <c r="N63" s="404"/>
      <c r="O63" s="404"/>
      <c r="P63" s="404"/>
      <c r="Q63" s="404"/>
      <c r="R63" s="404"/>
      <c r="S63" s="404"/>
      <c r="T63" s="401" t="s">
        <v>186</v>
      </c>
      <c r="U63" s="401"/>
      <c r="V63" s="401"/>
      <c r="W63" s="401"/>
      <c r="X63" s="401"/>
      <c r="Y63" s="401"/>
      <c r="Z63" s="401"/>
      <c r="AA63" s="401"/>
      <c r="AB63" s="401"/>
      <c r="AC63" s="401"/>
      <c r="AD63" s="401"/>
      <c r="AE63" s="401"/>
      <c r="AF63" s="401"/>
      <c r="AG63" s="401"/>
    </row>
    <row r="64" spans="1:33" ht="18.75" customHeight="1">
      <c r="A64" s="409"/>
      <c r="B64" s="409"/>
      <c r="C64" s="404"/>
      <c r="D64" s="404"/>
      <c r="E64" s="404"/>
      <c r="F64" s="404"/>
      <c r="G64" s="404"/>
      <c r="H64" s="404"/>
      <c r="I64" s="404"/>
      <c r="J64" s="404"/>
      <c r="K64" s="404"/>
      <c r="L64" s="404"/>
      <c r="M64" s="404"/>
      <c r="N64" s="404"/>
      <c r="O64" s="404"/>
      <c r="P64" s="404"/>
      <c r="Q64" s="404"/>
      <c r="R64" s="404"/>
      <c r="S64" s="404"/>
      <c r="T64" s="400" t="s">
        <v>185</v>
      </c>
      <c r="U64" s="400"/>
      <c r="V64" s="400"/>
      <c r="W64" s="400"/>
      <c r="X64" s="400"/>
      <c r="Y64" s="400"/>
      <c r="Z64" s="400"/>
      <c r="AA64" s="400"/>
      <c r="AB64" s="400"/>
      <c r="AC64" s="400"/>
      <c r="AD64" s="400"/>
      <c r="AE64" s="400"/>
      <c r="AF64" s="400"/>
      <c r="AG64" s="400"/>
    </row>
    <row r="65" spans="1:33" ht="18.75" customHeight="1">
      <c r="A65" s="409"/>
      <c r="B65" s="409"/>
      <c r="C65" s="404"/>
      <c r="D65" s="404"/>
      <c r="E65" s="404"/>
      <c r="F65" s="404"/>
      <c r="G65" s="404"/>
      <c r="H65" s="404"/>
      <c r="I65" s="404"/>
      <c r="J65" s="404"/>
      <c r="K65" s="404"/>
      <c r="L65" s="404"/>
      <c r="M65" s="404"/>
      <c r="N65" s="404"/>
      <c r="O65" s="404"/>
      <c r="P65" s="404"/>
      <c r="Q65" s="404"/>
      <c r="R65" s="404"/>
      <c r="S65" s="404"/>
      <c r="T65" s="401" t="s">
        <v>186</v>
      </c>
      <c r="U65" s="401"/>
      <c r="V65" s="401"/>
      <c r="W65" s="401"/>
      <c r="X65" s="401"/>
      <c r="Y65" s="401"/>
      <c r="Z65" s="401"/>
      <c r="AA65" s="401"/>
      <c r="AB65" s="401"/>
      <c r="AC65" s="401"/>
      <c r="AD65" s="401"/>
      <c r="AE65" s="401"/>
      <c r="AF65" s="401"/>
      <c r="AG65" s="401"/>
    </row>
    <row r="66" spans="1:33" ht="18.75" customHeight="1">
      <c r="A66" s="409"/>
      <c r="B66" s="409"/>
      <c r="C66" s="404"/>
      <c r="D66" s="404"/>
      <c r="E66" s="404"/>
      <c r="F66" s="404"/>
      <c r="G66" s="404"/>
      <c r="H66" s="404"/>
      <c r="I66" s="404"/>
      <c r="J66" s="404"/>
      <c r="K66" s="404"/>
      <c r="L66" s="404"/>
      <c r="M66" s="404"/>
      <c r="N66" s="404"/>
      <c r="O66" s="404"/>
      <c r="P66" s="404"/>
      <c r="Q66" s="404"/>
      <c r="R66" s="404"/>
      <c r="S66" s="404"/>
      <c r="T66" s="400" t="s">
        <v>185</v>
      </c>
      <c r="U66" s="400"/>
      <c r="V66" s="400"/>
      <c r="W66" s="400"/>
      <c r="X66" s="400"/>
      <c r="Y66" s="400"/>
      <c r="Z66" s="400"/>
      <c r="AA66" s="400"/>
      <c r="AB66" s="400"/>
      <c r="AC66" s="400"/>
      <c r="AD66" s="400"/>
      <c r="AE66" s="400"/>
      <c r="AF66" s="400"/>
      <c r="AG66" s="400"/>
    </row>
    <row r="67" spans="1:33" ht="18.75" customHeight="1">
      <c r="A67" s="409"/>
      <c r="B67" s="409"/>
      <c r="C67" s="404"/>
      <c r="D67" s="404"/>
      <c r="E67" s="404"/>
      <c r="F67" s="404"/>
      <c r="G67" s="404"/>
      <c r="H67" s="404"/>
      <c r="I67" s="404"/>
      <c r="J67" s="404"/>
      <c r="K67" s="404"/>
      <c r="L67" s="404"/>
      <c r="M67" s="404"/>
      <c r="N67" s="404"/>
      <c r="O67" s="404"/>
      <c r="P67" s="404"/>
      <c r="Q67" s="404"/>
      <c r="R67" s="404"/>
      <c r="S67" s="404"/>
      <c r="T67" s="401" t="s">
        <v>186</v>
      </c>
      <c r="U67" s="401"/>
      <c r="V67" s="401"/>
      <c r="W67" s="401"/>
      <c r="X67" s="401"/>
      <c r="Y67" s="401"/>
      <c r="Z67" s="401"/>
      <c r="AA67" s="401"/>
      <c r="AB67" s="401"/>
      <c r="AC67" s="401"/>
      <c r="AD67" s="401"/>
      <c r="AE67" s="401"/>
      <c r="AF67" s="401"/>
      <c r="AG67" s="401"/>
    </row>
    <row r="68" spans="1:33" ht="18.75" customHeight="1">
      <c r="A68" s="409"/>
      <c r="B68" s="409"/>
      <c r="C68" s="404"/>
      <c r="D68" s="404"/>
      <c r="E68" s="404"/>
      <c r="F68" s="404"/>
      <c r="G68" s="404"/>
      <c r="H68" s="404"/>
      <c r="I68" s="404"/>
      <c r="J68" s="404"/>
      <c r="K68" s="404"/>
      <c r="L68" s="404"/>
      <c r="M68" s="404"/>
      <c r="N68" s="404"/>
      <c r="O68" s="404"/>
      <c r="P68" s="404"/>
      <c r="Q68" s="404"/>
      <c r="R68" s="404"/>
      <c r="S68" s="404"/>
      <c r="T68" s="400" t="s">
        <v>185</v>
      </c>
      <c r="U68" s="400"/>
      <c r="V68" s="400"/>
      <c r="W68" s="400"/>
      <c r="X68" s="400"/>
      <c r="Y68" s="400"/>
      <c r="Z68" s="400"/>
      <c r="AA68" s="400"/>
      <c r="AB68" s="400"/>
      <c r="AC68" s="400"/>
      <c r="AD68" s="400"/>
      <c r="AE68" s="400"/>
      <c r="AF68" s="400"/>
      <c r="AG68" s="400"/>
    </row>
    <row r="69" spans="1:33" ht="18.75" customHeight="1">
      <c r="A69" s="409"/>
      <c r="B69" s="409"/>
      <c r="C69" s="404"/>
      <c r="D69" s="404"/>
      <c r="E69" s="404"/>
      <c r="F69" s="404"/>
      <c r="G69" s="404"/>
      <c r="H69" s="404"/>
      <c r="I69" s="404"/>
      <c r="J69" s="404"/>
      <c r="K69" s="404"/>
      <c r="L69" s="404"/>
      <c r="M69" s="404"/>
      <c r="N69" s="404"/>
      <c r="O69" s="404"/>
      <c r="P69" s="404"/>
      <c r="Q69" s="404"/>
      <c r="R69" s="404"/>
      <c r="S69" s="404"/>
      <c r="T69" s="401" t="s">
        <v>186</v>
      </c>
      <c r="U69" s="401"/>
      <c r="V69" s="401"/>
      <c r="W69" s="401"/>
      <c r="X69" s="401"/>
      <c r="Y69" s="401"/>
      <c r="Z69" s="401"/>
      <c r="AA69" s="401"/>
      <c r="AB69" s="401"/>
      <c r="AC69" s="401"/>
      <c r="AD69" s="401"/>
      <c r="AE69" s="401"/>
      <c r="AF69" s="401"/>
      <c r="AG69" s="401"/>
    </row>
    <row r="70" spans="1:33" ht="18.75" customHeight="1">
      <c r="A70" s="409"/>
      <c r="B70" s="409"/>
      <c r="C70" s="404"/>
      <c r="D70" s="404"/>
      <c r="E70" s="404"/>
      <c r="F70" s="404"/>
      <c r="G70" s="404"/>
      <c r="H70" s="404"/>
      <c r="I70" s="404"/>
      <c r="J70" s="404"/>
      <c r="K70" s="404"/>
      <c r="L70" s="404"/>
      <c r="M70" s="404"/>
      <c r="N70" s="404"/>
      <c r="O70" s="404"/>
      <c r="P70" s="404"/>
      <c r="Q70" s="404"/>
      <c r="R70" s="404"/>
      <c r="S70" s="404"/>
      <c r="T70" s="400" t="s">
        <v>185</v>
      </c>
      <c r="U70" s="400"/>
      <c r="V70" s="400"/>
      <c r="W70" s="400"/>
      <c r="X70" s="400"/>
      <c r="Y70" s="400"/>
      <c r="Z70" s="400"/>
      <c r="AA70" s="400"/>
      <c r="AB70" s="400"/>
      <c r="AC70" s="400"/>
      <c r="AD70" s="400"/>
      <c r="AE70" s="400"/>
      <c r="AF70" s="400"/>
      <c r="AG70" s="400"/>
    </row>
    <row r="71" spans="1:33" ht="18.75" customHeight="1">
      <c r="A71" s="409"/>
      <c r="B71" s="409"/>
      <c r="C71" s="404"/>
      <c r="D71" s="404"/>
      <c r="E71" s="404"/>
      <c r="F71" s="404"/>
      <c r="G71" s="404"/>
      <c r="H71" s="404"/>
      <c r="I71" s="404"/>
      <c r="J71" s="404"/>
      <c r="K71" s="404"/>
      <c r="L71" s="404"/>
      <c r="M71" s="404"/>
      <c r="N71" s="404"/>
      <c r="O71" s="404"/>
      <c r="P71" s="404"/>
      <c r="Q71" s="404"/>
      <c r="R71" s="404"/>
      <c r="S71" s="404"/>
      <c r="T71" s="401" t="s">
        <v>186</v>
      </c>
      <c r="U71" s="401"/>
      <c r="V71" s="401"/>
      <c r="W71" s="401"/>
      <c r="X71" s="401"/>
      <c r="Y71" s="401"/>
      <c r="Z71" s="401"/>
      <c r="AA71" s="401"/>
      <c r="AB71" s="401"/>
      <c r="AC71" s="401"/>
      <c r="AD71" s="401"/>
      <c r="AE71" s="401"/>
      <c r="AF71" s="401"/>
      <c r="AG71" s="401"/>
    </row>
    <row r="72" spans="1:33" ht="18" customHeight="1">
      <c r="A72" s="174" t="s">
        <v>187</v>
      </c>
      <c r="B72"/>
      <c r="C72"/>
    </row>
    <row r="73" spans="1:33" ht="18" customHeight="1">
      <c r="A73" s="174"/>
      <c r="B73"/>
      <c r="C73"/>
    </row>
    <row r="74" spans="1:33" ht="18" customHeight="1">
      <c r="A74" s="174" t="s">
        <v>188</v>
      </c>
      <c r="B74"/>
      <c r="C74"/>
    </row>
    <row r="75" spans="1:33" ht="18" customHeight="1">
      <c r="A75" s="399" t="s">
        <v>150</v>
      </c>
      <c r="B75" s="399"/>
      <c r="C75" s="399"/>
      <c r="D75" s="399"/>
      <c r="E75" s="399"/>
      <c r="F75" s="399"/>
      <c r="G75" s="399"/>
      <c r="H75" s="399"/>
      <c r="I75" s="399"/>
      <c r="J75" s="399"/>
      <c r="K75" s="399"/>
      <c r="L75" s="399" t="s">
        <v>151</v>
      </c>
      <c r="M75" s="399"/>
      <c r="N75" s="399"/>
      <c r="O75" s="399"/>
      <c r="P75" s="399"/>
      <c r="Q75" s="399"/>
      <c r="R75" s="399"/>
      <c r="S75" s="399"/>
      <c r="T75" s="399"/>
      <c r="U75" s="399"/>
      <c r="V75" s="399"/>
      <c r="W75" s="399" t="s">
        <v>152</v>
      </c>
      <c r="X75" s="399"/>
      <c r="Y75" s="399"/>
      <c r="Z75" s="399"/>
      <c r="AA75" s="399"/>
      <c r="AB75" s="399"/>
      <c r="AC75" s="399"/>
      <c r="AD75" s="399"/>
      <c r="AE75" s="399"/>
      <c r="AF75" s="399"/>
      <c r="AG75" s="399"/>
    </row>
    <row r="76" spans="1:33" ht="18" customHeight="1">
      <c r="A76" s="399"/>
      <c r="B76" s="399"/>
      <c r="C76" s="399"/>
      <c r="D76" s="399"/>
      <c r="E76" s="399"/>
      <c r="F76" s="399"/>
      <c r="G76" s="399"/>
      <c r="H76" s="399"/>
      <c r="I76" s="399"/>
      <c r="J76" s="399"/>
      <c r="K76" s="399"/>
      <c r="L76" s="399"/>
      <c r="M76" s="399"/>
      <c r="N76" s="399"/>
      <c r="O76" s="399"/>
      <c r="P76" s="399"/>
      <c r="Q76" s="399"/>
      <c r="R76" s="399"/>
      <c r="S76" s="399"/>
      <c r="T76" s="399"/>
      <c r="U76" s="399"/>
      <c r="V76" s="399"/>
      <c r="W76" s="399"/>
      <c r="X76" s="399"/>
      <c r="Y76" s="399"/>
      <c r="Z76" s="399"/>
      <c r="AA76" s="399"/>
      <c r="AB76" s="399"/>
      <c r="AC76" s="399"/>
      <c r="AD76" s="399"/>
      <c r="AE76" s="399"/>
      <c r="AF76" s="399"/>
      <c r="AG76" s="399"/>
    </row>
    <row r="77" spans="1:33" ht="37.5" customHeight="1">
      <c r="A77" s="406"/>
      <c r="B77" s="406"/>
      <c r="C77" s="406"/>
      <c r="D77" s="406"/>
      <c r="E77" s="406"/>
      <c r="F77" s="406"/>
      <c r="G77" s="406"/>
      <c r="H77" s="406"/>
      <c r="I77" s="406"/>
      <c r="J77" s="406"/>
      <c r="K77" s="406"/>
      <c r="L77" s="406"/>
      <c r="M77" s="406"/>
      <c r="N77" s="406"/>
      <c r="O77" s="406"/>
      <c r="P77" s="406"/>
      <c r="Q77" s="406"/>
      <c r="R77" s="406"/>
      <c r="S77" s="406"/>
      <c r="T77" s="406"/>
      <c r="U77" s="406"/>
      <c r="V77" s="406"/>
      <c r="W77" s="406"/>
      <c r="X77" s="406"/>
      <c r="Y77" s="406"/>
      <c r="Z77" s="406"/>
      <c r="AA77" s="406"/>
      <c r="AB77" s="406"/>
      <c r="AC77" s="406"/>
      <c r="AD77" s="406"/>
      <c r="AE77" s="406"/>
      <c r="AF77" s="406"/>
      <c r="AG77" s="406"/>
    </row>
    <row r="78" spans="1:33" ht="37.5" customHeight="1">
      <c r="A78" s="406"/>
      <c r="B78" s="406"/>
      <c r="C78" s="406"/>
      <c r="D78" s="406"/>
      <c r="E78" s="406"/>
      <c r="F78" s="406"/>
      <c r="G78" s="406"/>
      <c r="H78" s="406"/>
      <c r="I78" s="406"/>
      <c r="J78" s="406"/>
      <c r="K78" s="406"/>
      <c r="L78" s="406"/>
      <c r="M78" s="406"/>
      <c r="N78" s="406"/>
      <c r="O78" s="406"/>
      <c r="P78" s="406"/>
      <c r="Q78" s="406"/>
      <c r="R78" s="406"/>
      <c r="S78" s="406"/>
      <c r="T78" s="406"/>
      <c r="U78" s="406"/>
      <c r="V78" s="406"/>
      <c r="W78" s="406"/>
      <c r="X78" s="406"/>
      <c r="Y78" s="406"/>
      <c r="Z78" s="406"/>
      <c r="AA78" s="406"/>
      <c r="AB78" s="406"/>
      <c r="AC78" s="406"/>
      <c r="AD78" s="406"/>
      <c r="AE78" s="406"/>
      <c r="AF78" s="406"/>
      <c r="AG78" s="406"/>
    </row>
    <row r="79" spans="1:33" ht="37.5" customHeight="1">
      <c r="A79" s="406"/>
      <c r="B79" s="406"/>
      <c r="C79" s="406"/>
      <c r="D79" s="406"/>
      <c r="E79" s="406"/>
      <c r="F79" s="406"/>
      <c r="G79" s="406"/>
      <c r="H79" s="406"/>
      <c r="I79" s="406"/>
      <c r="J79" s="406"/>
      <c r="K79" s="406"/>
      <c r="L79" s="406"/>
      <c r="M79" s="406"/>
      <c r="N79" s="406"/>
      <c r="O79" s="406"/>
      <c r="P79" s="406"/>
      <c r="Q79" s="406"/>
      <c r="R79" s="406"/>
      <c r="S79" s="406"/>
      <c r="T79" s="406"/>
      <c r="U79" s="406"/>
      <c r="V79" s="406"/>
      <c r="W79" s="406"/>
      <c r="X79" s="406"/>
      <c r="Y79" s="406"/>
      <c r="Z79" s="406"/>
      <c r="AA79" s="406"/>
      <c r="AB79" s="406"/>
      <c r="AC79" s="406"/>
      <c r="AD79" s="406"/>
      <c r="AE79" s="406"/>
      <c r="AF79" s="406"/>
      <c r="AG79" s="406"/>
    </row>
    <row r="80" spans="1:33" ht="18" customHeight="1">
      <c r="A80" s="173"/>
      <c r="B80"/>
      <c r="C80"/>
    </row>
  </sheetData>
  <mergeCells count="101">
    <mergeCell ref="N9:O9"/>
    <mergeCell ref="T9:U9"/>
    <mergeCell ref="L9:M9"/>
    <mergeCell ref="Q9:R9"/>
    <mergeCell ref="A29:AG29"/>
    <mergeCell ref="C11:I11"/>
    <mergeCell ref="M16:N16"/>
    <mergeCell ref="R16:S16"/>
    <mergeCell ref="N13:O13"/>
    <mergeCell ref="P13:Q13"/>
    <mergeCell ref="Z13:AA13"/>
    <mergeCell ref="T13:U13"/>
    <mergeCell ref="V13:W13"/>
    <mergeCell ref="X13:Y13"/>
    <mergeCell ref="C16:I16"/>
    <mergeCell ref="J13:K13"/>
    <mergeCell ref="R13:S13"/>
    <mergeCell ref="V16:AB16"/>
    <mergeCell ref="L13:M13"/>
    <mergeCell ref="H13:I13"/>
    <mergeCell ref="W14:AB14"/>
    <mergeCell ref="H2:Z2"/>
    <mergeCell ref="C4:I4"/>
    <mergeCell ref="C8:I8"/>
    <mergeCell ref="L8:M8"/>
    <mergeCell ref="N8:O8"/>
    <mergeCell ref="C6:I6"/>
    <mergeCell ref="L6:AD6"/>
    <mergeCell ref="Q8:R8"/>
    <mergeCell ref="T8:U8"/>
    <mergeCell ref="A79:K79"/>
    <mergeCell ref="L79:V79"/>
    <mergeCell ref="W79:AG79"/>
    <mergeCell ref="C59:S59"/>
    <mergeCell ref="C60:S61"/>
    <mergeCell ref="C62:S63"/>
    <mergeCell ref="C64:S65"/>
    <mergeCell ref="C66:S67"/>
    <mergeCell ref="C68:S69"/>
    <mergeCell ref="T63:AG63"/>
    <mergeCell ref="T70:AG70"/>
    <mergeCell ref="T71:AG71"/>
    <mergeCell ref="A59:B71"/>
    <mergeCell ref="T67:AG67"/>
    <mergeCell ref="T59:AG59"/>
    <mergeCell ref="W77:AG77"/>
    <mergeCell ref="A78:K78"/>
    <mergeCell ref="L78:V78"/>
    <mergeCell ref="W78:AG78"/>
    <mergeCell ref="A75:K76"/>
    <mergeCell ref="W75:AG76"/>
    <mergeCell ref="A77:K77"/>
    <mergeCell ref="L77:V77"/>
    <mergeCell ref="L75:V76"/>
    <mergeCell ref="T60:AG60"/>
    <mergeCell ref="T61:AG61"/>
    <mergeCell ref="T62:AG62"/>
    <mergeCell ref="T68:AG68"/>
    <mergeCell ref="C70:S71"/>
    <mergeCell ref="T69:AG69"/>
    <mergeCell ref="T64:AG64"/>
    <mergeCell ref="T65:AG65"/>
    <mergeCell ref="T66:AG66"/>
    <mergeCell ref="AI16:BH18"/>
    <mergeCell ref="AI21:BH22"/>
    <mergeCell ref="A51:P51"/>
    <mergeCell ref="Q51:Y51"/>
    <mergeCell ref="A55:P55"/>
    <mergeCell ref="Q55:Y55"/>
    <mergeCell ref="A30:AG30"/>
    <mergeCell ref="B37:AG37"/>
    <mergeCell ref="M44:Q44"/>
    <mergeCell ref="E39:F39"/>
    <mergeCell ref="A49:AG49"/>
    <mergeCell ref="M39:N39"/>
    <mergeCell ref="I44:K44"/>
    <mergeCell ref="I41:K41"/>
    <mergeCell ref="A31:AG31"/>
    <mergeCell ref="A28:R28"/>
    <mergeCell ref="S28:AD28"/>
    <mergeCell ref="AE28:AF28"/>
    <mergeCell ref="Q42:AF42"/>
    <mergeCell ref="Q41:AF41"/>
    <mergeCell ref="S44:AF44"/>
    <mergeCell ref="S45:AF45"/>
    <mergeCell ref="S46:AF46"/>
    <mergeCell ref="M40:N40"/>
    <mergeCell ref="A32:AG32"/>
    <mergeCell ref="D36:AC36"/>
    <mergeCell ref="A40:D40"/>
    <mergeCell ref="E40:F40"/>
    <mergeCell ref="M46:Q46"/>
    <mergeCell ref="M45:Q45"/>
    <mergeCell ref="G40:H40"/>
    <mergeCell ref="J40:K40"/>
    <mergeCell ref="G39:H39"/>
    <mergeCell ref="J39:K39"/>
    <mergeCell ref="A39:D39"/>
    <mergeCell ref="D35:AC35"/>
    <mergeCell ref="A33:AG33"/>
    <mergeCell ref="A34:AG34"/>
  </mergeCells>
  <phoneticPr fontId="3"/>
  <dataValidations count="1">
    <dataValidation imeMode="off" allowBlank="1" showInputMessage="1" showErrorMessage="1" sqref="T8:U9 Q8:R9 G39:G40 V16:AB16 P39 L8:O9 W14" xr:uid="{00000000-0002-0000-0100-000000000000}"/>
  </dataValidations>
  <printOptions horizontalCentered="1" verticalCentered="1"/>
  <pageMargins left="0.78740157480314965" right="0.78740157480314965" top="0.78740157480314965" bottom="0.78740157480314965" header="0.39370078740157483" footer="0.39370078740157483"/>
  <pageSetup paperSize="9" scale="97" orientation="portrait" r:id="rId1"/>
  <headerFooter alignWithMargins="0"/>
  <rowBreaks count="1" manualBreakCount="1">
    <brk id="48" max="32" man="1"/>
  </rowBreaks>
  <drawing r:id="rId2"/>
  <legacyDrawing r:id="rId3"/>
  <mc:AlternateContent xmlns:mc="http://schemas.openxmlformats.org/markup-compatibility/2006">
    <mc:Choice Requires="x14">
      <controls>
        <mc:AlternateContent xmlns:mc="http://schemas.openxmlformats.org/markup-compatibility/2006">
          <mc:Choice Requires="x14">
            <control shapeId="14" r:id="rId4" name="Check Box 1">
              <controlPr defaultSize="0" autoFill="0" autoLine="0" autoPict="0">
                <anchor moveWithCells="1">
                  <from>
                    <xdr:col>19</xdr:col>
                    <xdr:colOff>47625</xdr:colOff>
                    <xdr:row>59</xdr:row>
                    <xdr:rowOff>0</xdr:rowOff>
                  </from>
                  <to>
                    <xdr:col>20</xdr:col>
                    <xdr:colOff>133350</xdr:colOff>
                    <xdr:row>59</xdr:row>
                    <xdr:rowOff>171450</xdr:rowOff>
                  </to>
                </anchor>
              </controlPr>
            </control>
          </mc:Choice>
        </mc:AlternateContent>
        <mc:AlternateContent xmlns:mc="http://schemas.openxmlformats.org/markup-compatibility/2006">
          <mc:Choice Requires="x14">
            <control shapeId="15" r:id="rId5" name="Check Box 2">
              <controlPr defaultSize="0" autoFill="0" autoLine="0" autoPict="0">
                <anchor moveWithCells="1">
                  <from>
                    <xdr:col>19</xdr:col>
                    <xdr:colOff>47625</xdr:colOff>
                    <xdr:row>60</xdr:row>
                    <xdr:rowOff>0</xdr:rowOff>
                  </from>
                  <to>
                    <xdr:col>20</xdr:col>
                    <xdr:colOff>133350</xdr:colOff>
                    <xdr:row>60</xdr:row>
                    <xdr:rowOff>171450</xdr:rowOff>
                  </to>
                </anchor>
              </controlPr>
            </control>
          </mc:Choice>
        </mc:AlternateContent>
        <mc:AlternateContent xmlns:mc="http://schemas.openxmlformats.org/markup-compatibility/2006">
          <mc:Choice Requires="x14">
            <control shapeId="16" r:id="rId6" name="Check Box 3">
              <controlPr defaultSize="0" autoFill="0" autoLine="0" autoPict="0">
                <anchor moveWithCells="1">
                  <from>
                    <xdr:col>19</xdr:col>
                    <xdr:colOff>47625</xdr:colOff>
                    <xdr:row>61</xdr:row>
                    <xdr:rowOff>0</xdr:rowOff>
                  </from>
                  <to>
                    <xdr:col>20</xdr:col>
                    <xdr:colOff>133350</xdr:colOff>
                    <xdr:row>61</xdr:row>
                    <xdr:rowOff>171450</xdr:rowOff>
                  </to>
                </anchor>
              </controlPr>
            </control>
          </mc:Choice>
        </mc:AlternateContent>
        <mc:AlternateContent xmlns:mc="http://schemas.openxmlformats.org/markup-compatibility/2006">
          <mc:Choice Requires="x14">
            <control shapeId="17" r:id="rId7" name="Check Box 4">
              <controlPr defaultSize="0" autoFill="0" autoLine="0" autoPict="0">
                <anchor moveWithCells="1">
                  <from>
                    <xdr:col>19</xdr:col>
                    <xdr:colOff>47625</xdr:colOff>
                    <xdr:row>62</xdr:row>
                    <xdr:rowOff>0</xdr:rowOff>
                  </from>
                  <to>
                    <xdr:col>20</xdr:col>
                    <xdr:colOff>133350</xdr:colOff>
                    <xdr:row>62</xdr:row>
                    <xdr:rowOff>171450</xdr:rowOff>
                  </to>
                </anchor>
              </controlPr>
            </control>
          </mc:Choice>
        </mc:AlternateContent>
        <mc:AlternateContent xmlns:mc="http://schemas.openxmlformats.org/markup-compatibility/2006">
          <mc:Choice Requires="x14">
            <control shapeId="18" r:id="rId8" name="Check Box 5">
              <controlPr defaultSize="0" autoFill="0" autoLine="0" autoPict="0">
                <anchor moveWithCells="1">
                  <from>
                    <xdr:col>19</xdr:col>
                    <xdr:colOff>47625</xdr:colOff>
                    <xdr:row>64</xdr:row>
                    <xdr:rowOff>0</xdr:rowOff>
                  </from>
                  <to>
                    <xdr:col>20</xdr:col>
                    <xdr:colOff>133350</xdr:colOff>
                    <xdr:row>64</xdr:row>
                    <xdr:rowOff>171450</xdr:rowOff>
                  </to>
                </anchor>
              </controlPr>
            </control>
          </mc:Choice>
        </mc:AlternateContent>
        <mc:AlternateContent xmlns:mc="http://schemas.openxmlformats.org/markup-compatibility/2006">
          <mc:Choice Requires="x14">
            <control shapeId="19" r:id="rId9" name="Check Box 6">
              <controlPr defaultSize="0" autoFill="0" autoLine="0" autoPict="0">
                <anchor moveWithCells="1">
                  <from>
                    <xdr:col>19</xdr:col>
                    <xdr:colOff>47625</xdr:colOff>
                    <xdr:row>63</xdr:row>
                    <xdr:rowOff>9525</xdr:rowOff>
                  </from>
                  <to>
                    <xdr:col>20</xdr:col>
                    <xdr:colOff>133350</xdr:colOff>
                    <xdr:row>63</xdr:row>
                    <xdr:rowOff>180975</xdr:rowOff>
                  </to>
                </anchor>
              </controlPr>
            </control>
          </mc:Choice>
        </mc:AlternateContent>
        <mc:AlternateContent xmlns:mc="http://schemas.openxmlformats.org/markup-compatibility/2006">
          <mc:Choice Requires="x14">
            <control shapeId="20" r:id="rId10" name="Check Box 7">
              <controlPr defaultSize="0" autoFill="0" autoLine="0" autoPict="0">
                <anchor moveWithCells="1">
                  <from>
                    <xdr:col>19</xdr:col>
                    <xdr:colOff>47625</xdr:colOff>
                    <xdr:row>65</xdr:row>
                    <xdr:rowOff>9525</xdr:rowOff>
                  </from>
                  <to>
                    <xdr:col>20</xdr:col>
                    <xdr:colOff>133350</xdr:colOff>
                    <xdr:row>65</xdr:row>
                    <xdr:rowOff>180975</xdr:rowOff>
                  </to>
                </anchor>
              </controlPr>
            </control>
          </mc:Choice>
        </mc:AlternateContent>
        <mc:AlternateContent xmlns:mc="http://schemas.openxmlformats.org/markup-compatibility/2006">
          <mc:Choice Requires="x14">
            <control shapeId="21" r:id="rId11" name="Check Box 8">
              <controlPr defaultSize="0" autoFill="0" autoLine="0" autoPict="0">
                <anchor moveWithCells="1">
                  <from>
                    <xdr:col>19</xdr:col>
                    <xdr:colOff>47625</xdr:colOff>
                    <xdr:row>66</xdr:row>
                    <xdr:rowOff>9525</xdr:rowOff>
                  </from>
                  <to>
                    <xdr:col>20</xdr:col>
                    <xdr:colOff>133350</xdr:colOff>
                    <xdr:row>66</xdr:row>
                    <xdr:rowOff>180975</xdr:rowOff>
                  </to>
                </anchor>
              </controlPr>
            </control>
          </mc:Choice>
        </mc:AlternateContent>
        <mc:AlternateContent xmlns:mc="http://schemas.openxmlformats.org/markup-compatibility/2006">
          <mc:Choice Requires="x14">
            <control shapeId="22" r:id="rId12" name="Check Box 9">
              <controlPr defaultSize="0" autoFill="0" autoLine="0" autoPict="0">
                <anchor moveWithCells="1">
                  <from>
                    <xdr:col>19</xdr:col>
                    <xdr:colOff>47625</xdr:colOff>
                    <xdr:row>67</xdr:row>
                    <xdr:rowOff>9525</xdr:rowOff>
                  </from>
                  <to>
                    <xdr:col>20</xdr:col>
                    <xdr:colOff>133350</xdr:colOff>
                    <xdr:row>67</xdr:row>
                    <xdr:rowOff>180975</xdr:rowOff>
                  </to>
                </anchor>
              </controlPr>
            </control>
          </mc:Choice>
        </mc:AlternateContent>
        <mc:AlternateContent xmlns:mc="http://schemas.openxmlformats.org/markup-compatibility/2006">
          <mc:Choice Requires="x14">
            <control shapeId="23" r:id="rId13" name="Check Box 10">
              <controlPr defaultSize="0" autoFill="0" autoLine="0" autoPict="0">
                <anchor moveWithCells="1">
                  <from>
                    <xdr:col>19</xdr:col>
                    <xdr:colOff>47625</xdr:colOff>
                    <xdr:row>68</xdr:row>
                    <xdr:rowOff>9525</xdr:rowOff>
                  </from>
                  <to>
                    <xdr:col>20</xdr:col>
                    <xdr:colOff>123825</xdr:colOff>
                    <xdr:row>68</xdr:row>
                    <xdr:rowOff>190500</xdr:rowOff>
                  </to>
                </anchor>
              </controlPr>
            </control>
          </mc:Choice>
        </mc:AlternateContent>
        <mc:AlternateContent xmlns:mc="http://schemas.openxmlformats.org/markup-compatibility/2006">
          <mc:Choice Requires="x14">
            <control shapeId="24" r:id="rId14" name="Check Box 11">
              <controlPr defaultSize="0" autoFill="0" autoLine="0" autoPict="0">
                <anchor moveWithCells="1">
                  <from>
                    <xdr:col>19</xdr:col>
                    <xdr:colOff>47625</xdr:colOff>
                    <xdr:row>69</xdr:row>
                    <xdr:rowOff>9525</xdr:rowOff>
                  </from>
                  <to>
                    <xdr:col>20</xdr:col>
                    <xdr:colOff>123825</xdr:colOff>
                    <xdr:row>69</xdr:row>
                    <xdr:rowOff>190500</xdr:rowOff>
                  </to>
                </anchor>
              </controlPr>
            </control>
          </mc:Choice>
        </mc:AlternateContent>
        <mc:AlternateContent xmlns:mc="http://schemas.openxmlformats.org/markup-compatibility/2006">
          <mc:Choice Requires="x14">
            <control shapeId="25" r:id="rId15" name="Check Box 12">
              <controlPr defaultSize="0" autoFill="0" autoLine="0" autoPict="0">
                <anchor moveWithCells="1">
                  <from>
                    <xdr:col>19</xdr:col>
                    <xdr:colOff>47625</xdr:colOff>
                    <xdr:row>70</xdr:row>
                    <xdr:rowOff>9525</xdr:rowOff>
                  </from>
                  <to>
                    <xdr:col>20</xdr:col>
                    <xdr:colOff>123825</xdr:colOff>
                    <xdr:row>70</xdr:row>
                    <xdr:rowOff>190500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 id="{0D409161-2051-48C5-98B1-3A171EE5BBAD}">
            <xm:f>OR(入力シート!$C$10&lt;&gt;"")</xm:f>
            <x14:dxf>
              <border>
                <left style="thin">
                  <color auto="1"/>
                </left>
                <right style="thin">
                  <color auto="1"/>
                </right>
                <top style="thin">
                  <color auto="1"/>
                </top>
                <bottom style="thin">
                  <color auto="1"/>
                </bottom>
                <vertical/>
                <horizontal/>
              </border>
            </x14:dxf>
          </x14:cfRule>
          <xm:sqref>M16:N16</xm:sqref>
        </x14:conditionalFormatting>
        <x14:conditionalFormatting xmlns:xm="http://schemas.microsoft.com/office/excel/2006/main">
          <x14:cfRule type="expression" priority="1" id="{5D994C09-6BCE-4FAE-AD24-70A5B707A51D}">
            <xm:f>OR(入力シート!$C$10="")</xm:f>
            <x14:dxf>
              <border>
                <left style="thin">
                  <color auto="1"/>
                </left>
                <right style="thin">
                  <color auto="1"/>
                </right>
                <top style="thin">
                  <color auto="1"/>
                </top>
                <bottom style="thin">
                  <color auto="1"/>
                </bottom>
                <vertical/>
                <horizontal/>
              </border>
            </x14:dxf>
          </x14:cfRule>
          <xm:sqref>R16:S16</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sheetPr>
  <dimension ref="A1:AG66"/>
  <sheetViews>
    <sheetView zoomScaleNormal="100" workbookViewId="0">
      <selection activeCell="Q39" sqref="Q39"/>
    </sheetView>
  </sheetViews>
  <sheetFormatPr defaultColWidth="9" defaultRowHeight="13.5"/>
  <cols>
    <col min="1" max="33" width="2.625" style="91" customWidth="1"/>
    <col min="34" max="16384" width="9" style="91"/>
  </cols>
  <sheetData>
    <row r="1" spans="1:33">
      <c r="A1" s="91" t="s">
        <v>337</v>
      </c>
    </row>
    <row r="3" spans="1:33" ht="25.5">
      <c r="A3" s="424" t="s">
        <v>194</v>
      </c>
      <c r="B3" s="424"/>
      <c r="C3" s="424"/>
      <c r="D3" s="424"/>
      <c r="E3" s="424"/>
      <c r="F3" s="424"/>
      <c r="G3" s="424"/>
      <c r="H3" s="424"/>
      <c r="I3" s="424"/>
      <c r="J3" s="424"/>
      <c r="K3" s="424"/>
      <c r="L3" s="424"/>
      <c r="M3" s="424"/>
      <c r="N3" s="424"/>
      <c r="O3" s="424"/>
      <c r="P3" s="424"/>
      <c r="Q3" s="424"/>
      <c r="R3" s="424"/>
      <c r="S3" s="424"/>
      <c r="T3" s="424"/>
      <c r="U3" s="424"/>
      <c r="V3" s="424"/>
      <c r="W3" s="424"/>
      <c r="X3" s="424"/>
      <c r="Y3" s="424"/>
      <c r="Z3" s="424"/>
      <c r="AA3" s="424"/>
      <c r="AB3" s="424"/>
      <c r="AC3" s="424"/>
      <c r="AD3" s="424"/>
      <c r="AE3" s="424"/>
      <c r="AF3" s="424"/>
      <c r="AG3" s="424"/>
    </row>
    <row r="4" spans="1:33" ht="25.5">
      <c r="A4" s="231"/>
      <c r="B4" s="231"/>
      <c r="C4" s="231"/>
      <c r="D4" s="231"/>
      <c r="E4" s="231"/>
      <c r="F4" s="231"/>
      <c r="G4" s="231"/>
      <c r="H4" s="231"/>
      <c r="I4" s="231"/>
      <c r="J4" s="231"/>
      <c r="K4" s="231"/>
      <c r="L4" s="231"/>
      <c r="M4" s="231"/>
      <c r="N4" s="231"/>
      <c r="O4" s="231"/>
      <c r="P4" s="231"/>
      <c r="Q4" s="231"/>
      <c r="R4" s="231"/>
      <c r="S4" s="231"/>
      <c r="T4" s="231"/>
      <c r="U4" s="231"/>
      <c r="V4" s="231"/>
      <c r="W4" s="231"/>
      <c r="X4" s="231"/>
      <c r="Y4" s="231"/>
      <c r="Z4" s="231"/>
      <c r="AA4" s="231"/>
      <c r="AB4" s="231"/>
      <c r="AC4" s="231"/>
      <c r="AD4" s="231"/>
      <c r="AE4" s="231"/>
      <c r="AF4" s="231"/>
      <c r="AG4" s="231"/>
    </row>
    <row r="5" spans="1:33" ht="25.5">
      <c r="A5" s="231"/>
      <c r="B5" s="231"/>
      <c r="C5" s="231"/>
      <c r="D5" s="231"/>
      <c r="E5" s="231"/>
      <c r="F5" s="231"/>
      <c r="G5" s="231"/>
      <c r="H5" s="231"/>
      <c r="I5" s="231"/>
      <c r="J5" s="231"/>
      <c r="K5" s="231"/>
      <c r="L5" s="231"/>
      <c r="M5" s="231"/>
      <c r="N5" s="231"/>
      <c r="O5" s="231"/>
      <c r="P5" s="231"/>
      <c r="Q5" s="231"/>
      <c r="R5" s="231"/>
      <c r="S5" s="231"/>
      <c r="T5" s="231"/>
      <c r="U5" s="231"/>
      <c r="V5" s="231"/>
      <c r="W5" s="231"/>
      <c r="X5" s="231"/>
      <c r="Y5" s="231"/>
      <c r="Z5" s="231"/>
      <c r="AA5" s="231"/>
      <c r="AB5" s="231"/>
      <c r="AC5" s="231"/>
      <c r="AD5" s="231"/>
      <c r="AE5" s="231"/>
      <c r="AF5" s="231"/>
      <c r="AG5" s="231"/>
    </row>
    <row r="6" spans="1:33" ht="25.5">
      <c r="A6" s="231"/>
      <c r="B6" s="231"/>
      <c r="C6" s="231"/>
      <c r="D6" s="231"/>
      <c r="E6" s="231"/>
      <c r="F6" s="231"/>
      <c r="G6" s="231"/>
      <c r="H6" s="231"/>
      <c r="I6" s="231"/>
      <c r="J6" s="231"/>
      <c r="K6" s="231"/>
      <c r="L6" s="231"/>
      <c r="M6" s="231"/>
      <c r="N6" s="231"/>
      <c r="O6" s="231"/>
      <c r="P6" s="231"/>
      <c r="Q6" s="231"/>
      <c r="R6" s="231"/>
      <c r="S6" s="231"/>
      <c r="T6" s="231"/>
      <c r="U6" s="231"/>
      <c r="V6" s="231"/>
      <c r="W6" s="231"/>
      <c r="X6" s="231"/>
      <c r="Y6" s="231"/>
      <c r="Z6" s="231"/>
      <c r="AA6" s="231"/>
      <c r="AB6" s="231"/>
      <c r="AC6" s="231"/>
      <c r="AD6" s="231"/>
      <c r="AE6" s="231"/>
      <c r="AF6" s="231"/>
      <c r="AG6" s="231"/>
    </row>
    <row r="9" spans="1:33" ht="22.5" customHeight="1">
      <c r="I9" s="270" t="str">
        <f>IF(契約書!L3="","",契約書!L3)</f>
        <v/>
      </c>
      <c r="J9" s="270"/>
      <c r="K9" s="270"/>
      <c r="L9" s="270"/>
      <c r="M9" s="270"/>
      <c r="N9" s="270"/>
      <c r="O9" s="270"/>
      <c r="P9" s="270"/>
      <c r="Q9" s="270"/>
      <c r="R9" s="270"/>
      <c r="S9" s="270"/>
      <c r="T9" s="270"/>
      <c r="U9" s="270"/>
      <c r="V9" s="270"/>
      <c r="W9" s="270"/>
      <c r="X9" s="270"/>
      <c r="Y9" s="270"/>
      <c r="Z9" s="270"/>
      <c r="AA9" s="270"/>
      <c r="AB9" s="270"/>
      <c r="AC9" s="270"/>
      <c r="AD9" s="270"/>
    </row>
    <row r="10" spans="1:33" ht="22.5" customHeight="1">
      <c r="B10" s="425" t="s">
        <v>115</v>
      </c>
      <c r="C10" s="425"/>
      <c r="D10" s="425"/>
      <c r="E10" s="425"/>
      <c r="F10" s="425"/>
      <c r="G10" s="425"/>
      <c r="H10" s="40"/>
      <c r="I10" s="269" t="str">
        <f>IF(契約書!L4="","",契約書!L4)</f>
        <v/>
      </c>
      <c r="J10" s="269"/>
      <c r="K10" s="269"/>
      <c r="L10" s="269"/>
      <c r="M10" s="269"/>
      <c r="N10" s="269"/>
      <c r="O10" s="269"/>
      <c r="P10" s="269"/>
      <c r="Q10" s="269"/>
      <c r="R10" s="269"/>
      <c r="S10" s="269"/>
      <c r="T10" s="269"/>
      <c r="U10" s="269"/>
      <c r="V10" s="269"/>
      <c r="W10" s="269"/>
      <c r="X10" s="269"/>
      <c r="Y10" s="269"/>
      <c r="Z10" s="269"/>
      <c r="AA10" s="269"/>
      <c r="AB10" s="269"/>
      <c r="AC10" s="269"/>
      <c r="AD10" s="269"/>
      <c r="AE10" s="176"/>
      <c r="AF10" s="176"/>
      <c r="AG10" s="176"/>
    </row>
    <row r="11" spans="1:33" ht="22.5" customHeight="1">
      <c r="B11" s="37"/>
      <c r="C11" s="37"/>
      <c r="D11" s="37"/>
      <c r="E11" s="37"/>
      <c r="F11" s="37"/>
      <c r="G11" s="37"/>
      <c r="H11" s="40"/>
      <c r="I11" s="233"/>
      <c r="J11" s="233"/>
      <c r="K11" s="233"/>
      <c r="L11" s="233"/>
      <c r="M11" s="233"/>
      <c r="N11" s="233"/>
      <c r="O11" s="233"/>
      <c r="P11" s="233"/>
      <c r="Q11" s="233"/>
      <c r="R11" s="233"/>
      <c r="S11" s="233"/>
      <c r="T11" s="233"/>
      <c r="U11" s="233"/>
      <c r="V11" s="233"/>
      <c r="W11" s="233"/>
      <c r="X11" s="233"/>
      <c r="Y11" s="233"/>
      <c r="Z11" s="233"/>
      <c r="AA11" s="233"/>
      <c r="AB11" s="233"/>
      <c r="AC11" s="233"/>
      <c r="AD11" s="233"/>
      <c r="AE11" s="176"/>
      <c r="AF11" s="176"/>
      <c r="AG11" s="176"/>
    </row>
    <row r="12" spans="1:33" ht="14.25">
      <c r="B12" s="37"/>
      <c r="C12" s="37"/>
      <c r="D12" s="37"/>
      <c r="E12" s="37"/>
      <c r="F12" s="37"/>
      <c r="G12" s="37"/>
      <c r="H12" s="40"/>
      <c r="I12" s="234"/>
      <c r="J12" s="234"/>
      <c r="K12" s="234"/>
      <c r="L12" s="234"/>
      <c r="M12" s="234"/>
      <c r="N12" s="234"/>
      <c r="O12" s="234"/>
      <c r="P12" s="234"/>
      <c r="Q12" s="234"/>
      <c r="R12" s="234"/>
      <c r="S12" s="234"/>
      <c r="T12" s="234"/>
      <c r="U12" s="234"/>
      <c r="V12" s="234"/>
      <c r="W12" s="234"/>
      <c r="X12" s="234"/>
      <c r="Y12" s="234"/>
      <c r="Z12" s="234"/>
      <c r="AA12" s="234"/>
      <c r="AB12" s="234"/>
      <c r="AC12" s="234"/>
      <c r="AD12" s="234"/>
      <c r="AE12" s="176"/>
      <c r="AF12" s="176"/>
      <c r="AG12" s="176"/>
    </row>
    <row r="13" spans="1:33" ht="14.25">
      <c r="B13" s="37"/>
      <c r="C13" s="37"/>
      <c r="D13" s="37"/>
      <c r="E13" s="37"/>
      <c r="F13" s="37"/>
      <c r="G13" s="37"/>
      <c r="H13" s="40"/>
      <c r="I13" s="234"/>
      <c r="J13" s="234"/>
      <c r="K13" s="234"/>
      <c r="L13" s="234"/>
      <c r="M13" s="234"/>
      <c r="N13" s="234"/>
      <c r="O13" s="234"/>
      <c r="P13" s="234"/>
      <c r="Q13" s="234"/>
      <c r="R13" s="234"/>
      <c r="S13" s="234"/>
      <c r="T13" s="234"/>
      <c r="U13" s="234"/>
      <c r="V13" s="234"/>
      <c r="W13" s="234"/>
      <c r="X13" s="234"/>
      <c r="Y13" s="234"/>
      <c r="Z13" s="234"/>
      <c r="AA13" s="234"/>
      <c r="AB13" s="234"/>
      <c r="AC13" s="234"/>
      <c r="AD13" s="234"/>
      <c r="AE13" s="176"/>
      <c r="AF13" s="176"/>
      <c r="AG13" s="176"/>
    </row>
    <row r="14" spans="1:33" ht="22.5" customHeight="1">
      <c r="B14" s="425" t="s">
        <v>116</v>
      </c>
      <c r="C14" s="425"/>
      <c r="D14" s="425"/>
      <c r="E14" s="425"/>
      <c r="F14" s="425"/>
      <c r="G14" s="425"/>
      <c r="H14" s="40"/>
      <c r="I14" s="426" t="str">
        <f>IF(契約書!L6="","",契約書!L6)</f>
        <v/>
      </c>
      <c r="J14" s="426"/>
      <c r="K14" s="426"/>
      <c r="L14" s="426"/>
      <c r="M14" s="426"/>
      <c r="N14" s="426"/>
      <c r="O14" s="426"/>
      <c r="P14" s="426"/>
      <c r="Q14" s="426"/>
      <c r="R14" s="426"/>
      <c r="S14" s="426"/>
      <c r="T14" s="426"/>
      <c r="U14" s="426"/>
      <c r="V14" s="426"/>
      <c r="W14" s="426"/>
      <c r="X14" s="426"/>
      <c r="Y14" s="426"/>
      <c r="Z14" s="426"/>
      <c r="AA14" s="426"/>
      <c r="AB14" s="426"/>
      <c r="AC14" s="426"/>
      <c r="AD14" s="426"/>
      <c r="AE14" s="176"/>
      <c r="AF14" s="176"/>
      <c r="AG14" s="176"/>
    </row>
    <row r="15" spans="1:33" ht="14.25">
      <c r="B15" s="176"/>
      <c r="C15" s="176"/>
      <c r="D15" s="176"/>
      <c r="E15" s="176"/>
      <c r="F15" s="176"/>
      <c r="G15" s="176"/>
      <c r="H15" s="176"/>
      <c r="I15" s="176"/>
      <c r="J15" s="176"/>
      <c r="K15" s="176"/>
      <c r="L15" s="176"/>
      <c r="M15" s="176"/>
      <c r="N15" s="176"/>
      <c r="O15" s="176"/>
      <c r="P15" s="176"/>
      <c r="Q15" s="176"/>
      <c r="R15" s="176"/>
      <c r="S15" s="176"/>
      <c r="T15" s="176"/>
      <c r="U15" s="176"/>
      <c r="V15" s="176"/>
      <c r="W15" s="176"/>
      <c r="X15" s="176"/>
      <c r="Y15" s="176"/>
      <c r="Z15" s="176"/>
      <c r="AA15" s="176"/>
      <c r="AB15" s="176"/>
      <c r="AC15" s="176"/>
      <c r="AD15" s="176"/>
      <c r="AE15" s="176"/>
      <c r="AF15" s="176"/>
      <c r="AG15" s="176"/>
    </row>
    <row r="16" spans="1:33" ht="14.25">
      <c r="B16" s="176"/>
      <c r="C16" s="176"/>
      <c r="D16" s="176"/>
      <c r="E16" s="176"/>
      <c r="F16" s="176"/>
      <c r="G16" s="176"/>
      <c r="H16" s="176"/>
      <c r="I16" s="176"/>
      <c r="J16" s="176"/>
      <c r="K16" s="176"/>
      <c r="L16" s="176"/>
      <c r="M16" s="176"/>
      <c r="N16" s="176"/>
      <c r="O16" s="176"/>
      <c r="P16" s="176"/>
      <c r="Q16" s="176"/>
      <c r="R16" s="176"/>
      <c r="S16" s="176"/>
      <c r="T16" s="176"/>
      <c r="U16" s="176"/>
      <c r="V16" s="176"/>
      <c r="W16" s="176"/>
      <c r="X16" s="176"/>
      <c r="Y16" s="176"/>
      <c r="Z16" s="176"/>
      <c r="AA16" s="176"/>
      <c r="AB16" s="176"/>
      <c r="AC16" s="176"/>
      <c r="AD16" s="176"/>
      <c r="AE16" s="176"/>
      <c r="AF16" s="176"/>
      <c r="AG16" s="176"/>
    </row>
    <row r="17" spans="1:33" ht="14.25">
      <c r="B17" s="176"/>
      <c r="C17" s="176"/>
      <c r="D17" s="176"/>
      <c r="E17" s="176"/>
      <c r="F17" s="176"/>
      <c r="G17" s="176"/>
      <c r="H17" s="176"/>
      <c r="I17" s="176"/>
      <c r="J17" s="176"/>
      <c r="K17" s="176"/>
      <c r="L17" s="176"/>
      <c r="M17" s="176"/>
      <c r="N17" s="176"/>
      <c r="O17" s="176"/>
      <c r="P17" s="176"/>
      <c r="Q17" s="176"/>
      <c r="R17" s="176"/>
      <c r="S17" s="176"/>
      <c r="T17" s="176"/>
      <c r="U17" s="176"/>
      <c r="V17" s="176"/>
      <c r="W17" s="176"/>
      <c r="X17" s="176"/>
      <c r="Y17" s="176"/>
      <c r="Z17" s="176"/>
      <c r="AA17" s="176"/>
      <c r="AB17" s="176"/>
      <c r="AC17" s="176"/>
      <c r="AD17" s="176"/>
      <c r="AE17" s="176"/>
      <c r="AF17" s="176"/>
      <c r="AG17" s="176"/>
    </row>
    <row r="18" spans="1:33" ht="14.25">
      <c r="B18" s="176"/>
      <c r="C18" s="176"/>
      <c r="D18" s="176"/>
      <c r="E18" s="176"/>
      <c r="F18" s="176"/>
      <c r="G18" s="176"/>
      <c r="H18" s="176"/>
      <c r="I18" s="176"/>
      <c r="J18" s="176"/>
      <c r="K18" s="176"/>
      <c r="L18" s="176"/>
      <c r="M18" s="176"/>
      <c r="N18" s="176"/>
      <c r="O18" s="176"/>
      <c r="P18" s="176"/>
      <c r="Q18" s="176"/>
      <c r="R18" s="176"/>
      <c r="S18" s="176"/>
      <c r="T18" s="176"/>
      <c r="U18" s="176"/>
      <c r="V18" s="176"/>
      <c r="W18" s="176"/>
      <c r="X18" s="176"/>
      <c r="Y18" s="176"/>
      <c r="Z18" s="176"/>
      <c r="AA18" s="176"/>
      <c r="AB18" s="176"/>
      <c r="AC18" s="176"/>
      <c r="AD18" s="176"/>
      <c r="AE18" s="176"/>
      <c r="AF18" s="176"/>
      <c r="AG18" s="176"/>
    </row>
    <row r="19" spans="1:33" ht="14.25">
      <c r="B19" s="176"/>
      <c r="C19" s="176"/>
      <c r="D19" s="176"/>
      <c r="E19" s="176"/>
      <c r="F19" s="176"/>
      <c r="G19" s="176"/>
      <c r="H19" s="176"/>
      <c r="I19" s="176"/>
      <c r="J19" s="176"/>
      <c r="K19" s="176"/>
      <c r="L19" s="176"/>
      <c r="M19" s="176"/>
      <c r="N19" s="176"/>
      <c r="O19" s="176"/>
      <c r="P19" s="176"/>
      <c r="Q19" s="176"/>
      <c r="R19" s="176"/>
      <c r="S19" s="176"/>
      <c r="T19" s="176"/>
      <c r="U19" s="176"/>
      <c r="V19" s="176"/>
      <c r="W19" s="176"/>
      <c r="X19" s="176"/>
      <c r="Y19" s="176"/>
      <c r="Z19" s="176"/>
      <c r="AA19" s="176"/>
      <c r="AB19" s="176"/>
      <c r="AC19" s="176"/>
      <c r="AD19" s="176"/>
      <c r="AE19" s="176"/>
      <c r="AF19" s="176"/>
      <c r="AG19" s="176"/>
    </row>
    <row r="20" spans="1:33" ht="14.25">
      <c r="B20" s="176"/>
      <c r="C20" s="176"/>
      <c r="D20" s="176"/>
      <c r="E20" s="176"/>
      <c r="F20" s="176"/>
      <c r="G20" s="176"/>
      <c r="H20" s="176"/>
      <c r="I20" s="176"/>
      <c r="J20" s="176"/>
      <c r="K20" s="176"/>
      <c r="L20" s="176"/>
      <c r="M20" s="176"/>
      <c r="N20" s="176"/>
      <c r="O20" s="176"/>
      <c r="P20" s="176"/>
      <c r="Q20" s="176"/>
      <c r="R20" s="176"/>
      <c r="S20" s="176"/>
      <c r="T20" s="176"/>
      <c r="U20" s="176"/>
      <c r="V20" s="176"/>
      <c r="W20" s="176"/>
      <c r="X20" s="176"/>
      <c r="Y20" s="176"/>
      <c r="Z20" s="176"/>
      <c r="AA20" s="176"/>
      <c r="AB20" s="176"/>
      <c r="AC20" s="176"/>
      <c r="AD20" s="176"/>
      <c r="AE20" s="176"/>
      <c r="AF20" s="176"/>
      <c r="AG20" s="176"/>
    </row>
    <row r="21" spans="1:33" ht="18.75" customHeight="1">
      <c r="A21" s="19"/>
      <c r="B21" s="40"/>
      <c r="C21" s="428" t="str">
        <f>IF(契約書!C36="","",契約書!C36)</f>
        <v>令和</v>
      </c>
      <c r="D21" s="428"/>
      <c r="E21" s="430" t="str">
        <f>IF(入力シート!C16="","",入力シート!C16)</f>
        <v/>
      </c>
      <c r="F21" s="430"/>
      <c r="G21" s="428" t="s">
        <v>9</v>
      </c>
      <c r="H21" s="428"/>
      <c r="I21" s="427" t="str">
        <f>IF(入力シート!C16="","",入力シート!C16)</f>
        <v/>
      </c>
      <c r="J21" s="427"/>
      <c r="K21" s="428" t="s">
        <v>10</v>
      </c>
      <c r="L21" s="428"/>
      <c r="M21" s="429" t="str">
        <f>IF(入力シート!C16="","",入力シート!C16)</f>
        <v/>
      </c>
      <c r="N21" s="429"/>
      <c r="O21" s="428" t="s">
        <v>33</v>
      </c>
      <c r="P21" s="428"/>
      <c r="Q21" s="40" t="s">
        <v>195</v>
      </c>
      <c r="R21" s="40"/>
      <c r="S21" s="40"/>
      <c r="T21" s="40"/>
      <c r="U21" s="40"/>
      <c r="V21" s="40"/>
      <c r="W21" s="40"/>
      <c r="X21" s="40"/>
      <c r="Y21" s="40"/>
      <c r="Z21" s="40"/>
      <c r="AA21" s="40"/>
      <c r="AB21" s="40"/>
      <c r="AC21" s="40"/>
      <c r="AD21" s="40"/>
      <c r="AE21" s="40"/>
      <c r="AF21" s="40"/>
      <c r="AG21" s="40"/>
    </row>
    <row r="22" spans="1:33" ht="18.75" customHeight="1">
      <c r="A22" s="19"/>
      <c r="B22" s="40" t="s">
        <v>275</v>
      </c>
      <c r="C22" s="40"/>
      <c r="D22" s="40"/>
      <c r="E22" s="40"/>
      <c r="F22" s="40"/>
      <c r="G22" s="40"/>
      <c r="H22" s="40"/>
      <c r="I22" s="40"/>
      <c r="J22" s="40"/>
      <c r="K22" s="40"/>
      <c r="L22" s="40"/>
      <c r="M22" s="40"/>
      <c r="N22" s="40"/>
      <c r="O22" s="40"/>
      <c r="P22" s="40"/>
      <c r="Q22" s="40"/>
      <c r="R22" s="40"/>
      <c r="S22" s="40"/>
      <c r="T22" s="40"/>
      <c r="U22" s="40"/>
      <c r="V22" s="40"/>
      <c r="W22" s="40"/>
      <c r="X22" s="40"/>
      <c r="Y22" s="40"/>
      <c r="Z22" s="40"/>
      <c r="AA22" s="40"/>
      <c r="AB22" s="40"/>
      <c r="AC22" s="40"/>
      <c r="AD22" s="40"/>
      <c r="AE22" s="40"/>
      <c r="AF22" s="40"/>
      <c r="AG22" s="40"/>
    </row>
    <row r="23" spans="1:33" ht="18.75" customHeight="1">
      <c r="A23" s="19"/>
      <c r="B23" s="40" t="s">
        <v>276</v>
      </c>
      <c r="C23" s="40"/>
      <c r="D23" s="40"/>
      <c r="E23" s="40"/>
      <c r="F23" s="40"/>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row>
    <row r="24" spans="1:33" ht="18.75" customHeight="1">
      <c r="A24" s="19"/>
      <c r="B24" s="40"/>
      <c r="C24" s="40"/>
      <c r="D24" s="40"/>
      <c r="E24" s="40"/>
      <c r="F24" s="40"/>
      <c r="G24" s="40"/>
      <c r="H24" s="40"/>
      <c r="I24" s="40"/>
      <c r="J24" s="40"/>
      <c r="K24" s="40"/>
      <c r="L24" s="40"/>
      <c r="M24" s="40"/>
      <c r="N24" s="40"/>
      <c r="O24" s="40"/>
      <c r="P24" s="40"/>
      <c r="Q24" s="40"/>
      <c r="R24" s="40"/>
      <c r="S24" s="40"/>
      <c r="T24" s="40"/>
      <c r="U24" s="40"/>
      <c r="V24" s="40"/>
      <c r="W24" s="40"/>
      <c r="X24" s="40"/>
      <c r="Y24" s="40"/>
      <c r="Z24" s="40"/>
      <c r="AA24" s="40"/>
      <c r="AB24" s="40"/>
      <c r="AC24" s="40"/>
      <c r="AD24" s="40"/>
      <c r="AE24" s="40"/>
      <c r="AF24" s="40"/>
      <c r="AG24" s="40"/>
    </row>
    <row r="25" spans="1:33" ht="18.75" customHeight="1">
      <c r="A25" s="19"/>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row>
    <row r="26" spans="1:33" ht="18.75" customHeight="1">
      <c r="A26" s="19"/>
      <c r="B26" s="40"/>
      <c r="C26" s="40"/>
      <c r="D26" s="40"/>
      <c r="E26" s="40"/>
      <c r="F26" s="40"/>
      <c r="G26" s="40"/>
      <c r="H26" s="40"/>
      <c r="I26" s="40"/>
      <c r="J26" s="40"/>
      <c r="K26" s="40"/>
      <c r="L26" s="40"/>
      <c r="M26" s="40"/>
      <c r="N26" s="40"/>
      <c r="O26" s="40"/>
      <c r="P26" s="40"/>
      <c r="Q26" s="40"/>
      <c r="R26" s="40"/>
      <c r="S26" s="40"/>
      <c r="T26" s="40"/>
      <c r="U26" s="40"/>
      <c r="V26" s="40"/>
      <c r="W26" s="40"/>
      <c r="X26" s="40"/>
      <c r="Y26" s="40"/>
      <c r="Z26" s="40"/>
      <c r="AA26" s="40"/>
      <c r="AB26" s="40"/>
      <c r="AC26" s="40"/>
      <c r="AD26" s="40"/>
      <c r="AE26" s="40"/>
      <c r="AF26" s="40"/>
      <c r="AG26" s="40"/>
    </row>
    <row r="27" spans="1:33" ht="17.25">
      <c r="A27" s="432" t="s">
        <v>196</v>
      </c>
      <c r="B27" s="432"/>
      <c r="C27" s="432"/>
      <c r="D27" s="432"/>
      <c r="E27" s="432"/>
      <c r="F27" s="432"/>
      <c r="G27" s="432"/>
      <c r="H27" s="432"/>
      <c r="I27" s="432"/>
      <c r="J27" s="432"/>
      <c r="K27" s="432"/>
      <c r="L27" s="432"/>
      <c r="M27" s="432"/>
      <c r="N27" s="432"/>
      <c r="O27" s="432"/>
      <c r="P27" s="432"/>
      <c r="Q27" s="432"/>
      <c r="R27" s="432"/>
      <c r="S27" s="432"/>
      <c r="T27" s="432"/>
      <c r="U27" s="432"/>
      <c r="V27" s="432"/>
      <c r="W27" s="432"/>
      <c r="X27" s="432"/>
      <c r="Y27" s="432"/>
      <c r="Z27" s="432"/>
      <c r="AA27" s="432"/>
      <c r="AB27" s="432"/>
      <c r="AC27" s="432"/>
      <c r="AD27" s="432"/>
      <c r="AE27" s="432"/>
      <c r="AF27" s="432"/>
      <c r="AG27" s="432"/>
    </row>
    <row r="28" spans="1:33" ht="14.25">
      <c r="A28" s="19"/>
      <c r="B28" s="40"/>
      <c r="C28" s="40"/>
      <c r="D28" s="40"/>
      <c r="E28" s="40"/>
      <c r="F28" s="40"/>
      <c r="G28" s="40"/>
      <c r="H28" s="40"/>
      <c r="I28" s="40"/>
      <c r="J28" s="40"/>
      <c r="K28" s="40"/>
      <c r="L28" s="40"/>
      <c r="M28" s="40"/>
      <c r="N28" s="40"/>
      <c r="O28" s="40"/>
      <c r="P28" s="40"/>
      <c r="Q28" s="40"/>
      <c r="R28" s="40"/>
      <c r="S28" s="40"/>
      <c r="T28" s="40"/>
      <c r="U28" s="40"/>
      <c r="V28" s="40"/>
      <c r="W28" s="40"/>
      <c r="X28" s="40"/>
      <c r="Y28" s="40"/>
      <c r="Z28" s="40"/>
      <c r="AA28" s="40"/>
      <c r="AB28" s="40"/>
      <c r="AC28" s="40"/>
      <c r="AD28" s="40"/>
      <c r="AE28" s="40"/>
      <c r="AF28" s="40"/>
      <c r="AG28" s="40"/>
    </row>
    <row r="29" spans="1:33" ht="14.25">
      <c r="A29" s="19"/>
      <c r="B29" s="40"/>
      <c r="C29" s="40"/>
      <c r="D29" s="40"/>
      <c r="E29" s="40"/>
      <c r="F29" s="40"/>
      <c r="G29" s="40"/>
      <c r="H29" s="40"/>
      <c r="I29" s="40"/>
      <c r="J29" s="40"/>
      <c r="K29" s="40"/>
      <c r="L29" s="40"/>
      <c r="M29" s="40"/>
      <c r="N29" s="40"/>
      <c r="O29" s="40"/>
      <c r="P29" s="40"/>
      <c r="Q29" s="40"/>
      <c r="R29" s="40"/>
      <c r="S29" s="40"/>
      <c r="T29" s="40"/>
      <c r="U29" s="40"/>
      <c r="V29" s="40"/>
      <c r="W29" s="40"/>
      <c r="X29" s="40"/>
      <c r="Y29" s="40"/>
      <c r="Z29" s="40"/>
      <c r="AA29" s="40"/>
      <c r="AB29" s="40"/>
      <c r="AC29" s="40"/>
      <c r="AD29" s="40"/>
      <c r="AE29" s="40"/>
      <c r="AF29" s="40"/>
      <c r="AG29" s="40"/>
    </row>
    <row r="30" spans="1:33" ht="14.25">
      <c r="A30" s="19"/>
      <c r="B30" s="40"/>
      <c r="C30" s="40"/>
      <c r="D30" s="40"/>
      <c r="E30" s="40"/>
      <c r="F30" s="40"/>
      <c r="G30" s="40"/>
      <c r="H30" s="40"/>
      <c r="I30" s="40"/>
      <c r="J30" s="40"/>
      <c r="K30" s="40"/>
      <c r="L30" s="40"/>
      <c r="M30" s="40"/>
      <c r="N30" s="40"/>
      <c r="O30" s="40"/>
      <c r="P30" s="40"/>
      <c r="Q30" s="40"/>
      <c r="R30" s="40"/>
      <c r="S30" s="40"/>
      <c r="T30" s="40"/>
      <c r="U30" s="40"/>
      <c r="V30" s="40"/>
      <c r="W30" s="40"/>
      <c r="X30" s="40"/>
      <c r="Y30" s="40"/>
      <c r="Z30" s="40"/>
      <c r="AA30" s="40"/>
      <c r="AB30" s="40"/>
      <c r="AC30" s="40"/>
      <c r="AD30" s="40"/>
      <c r="AE30" s="40"/>
      <c r="AF30" s="40"/>
      <c r="AG30" s="40"/>
    </row>
    <row r="31" spans="1:33" ht="14.25">
      <c r="A31" s="19"/>
      <c r="B31" s="40"/>
      <c r="C31" s="40"/>
      <c r="D31" s="40"/>
      <c r="E31" s="40"/>
      <c r="F31" s="40"/>
      <c r="G31" s="40"/>
      <c r="H31" s="40"/>
      <c r="I31" s="40"/>
      <c r="J31" s="40"/>
      <c r="K31" s="40"/>
      <c r="L31" s="40"/>
      <c r="M31" s="40"/>
      <c r="N31" s="40"/>
      <c r="O31" s="40"/>
      <c r="P31" s="40"/>
      <c r="Q31" s="40"/>
      <c r="R31" s="40"/>
      <c r="S31" s="40"/>
      <c r="T31" s="40"/>
      <c r="U31" s="40"/>
      <c r="V31" s="40"/>
      <c r="W31" s="40"/>
      <c r="X31" s="40"/>
      <c r="Y31" s="40"/>
      <c r="Z31" s="40"/>
      <c r="AA31" s="40"/>
      <c r="AB31" s="40"/>
      <c r="AC31" s="40"/>
      <c r="AD31" s="40"/>
      <c r="AE31" s="40"/>
      <c r="AF31" s="40"/>
      <c r="AG31" s="40"/>
    </row>
    <row r="32" spans="1:33" ht="24" customHeight="1">
      <c r="B32" s="176"/>
      <c r="C32" s="176"/>
      <c r="D32" s="176"/>
      <c r="E32" s="176"/>
      <c r="F32" s="176"/>
      <c r="G32" s="176"/>
      <c r="H32" s="176"/>
      <c r="I32" s="176"/>
      <c r="J32" s="176"/>
      <c r="K32" s="176"/>
      <c r="L32" s="176"/>
      <c r="M32" s="176"/>
      <c r="N32" s="176"/>
      <c r="O32" s="176"/>
      <c r="P32" s="176"/>
      <c r="Q32" s="428" t="str">
        <f>IF(C21="","",C21)</f>
        <v>令和</v>
      </c>
      <c r="R32" s="428"/>
      <c r="S32" s="430" t="str">
        <f>IF(E21="","",E21)</f>
        <v/>
      </c>
      <c r="T32" s="430"/>
      <c r="U32" s="428" t="s">
        <v>9</v>
      </c>
      <c r="V32" s="428"/>
      <c r="W32" s="427" t="str">
        <f>IF(I21="","",I21)</f>
        <v/>
      </c>
      <c r="X32" s="427"/>
      <c r="Y32" s="428" t="s">
        <v>10</v>
      </c>
      <c r="Z32" s="428"/>
      <c r="AA32" s="429" t="str">
        <f>IF(M21="","",M21)</f>
        <v/>
      </c>
      <c r="AB32" s="429"/>
      <c r="AC32" s="428" t="s">
        <v>33</v>
      </c>
      <c r="AD32" s="428"/>
      <c r="AE32" s="176"/>
      <c r="AF32" s="176"/>
      <c r="AG32" s="176"/>
    </row>
    <row r="33" spans="2:33" ht="14.25">
      <c r="B33" s="176"/>
      <c r="C33" s="176"/>
      <c r="D33" s="176"/>
      <c r="E33" s="176"/>
      <c r="F33" s="176"/>
      <c r="G33" s="176"/>
      <c r="H33" s="176"/>
      <c r="I33" s="176"/>
      <c r="J33" s="176"/>
      <c r="K33" s="176"/>
      <c r="L33" s="176"/>
      <c r="M33" s="176"/>
      <c r="N33" s="176"/>
      <c r="O33" s="176"/>
      <c r="P33" s="176"/>
      <c r="Q33" s="176"/>
      <c r="R33" s="176"/>
      <c r="S33" s="176"/>
      <c r="T33" s="176"/>
      <c r="U33" s="176"/>
      <c r="V33" s="176"/>
      <c r="W33" s="176"/>
      <c r="X33" s="176"/>
      <c r="Y33" s="176"/>
      <c r="Z33" s="176"/>
      <c r="AA33" s="176"/>
      <c r="AB33" s="176"/>
      <c r="AC33" s="176"/>
      <c r="AD33" s="176"/>
      <c r="AE33" s="176"/>
      <c r="AF33" s="176"/>
      <c r="AG33" s="176"/>
    </row>
    <row r="34" spans="2:33" ht="14.25">
      <c r="B34" s="176"/>
      <c r="C34" s="176"/>
      <c r="D34" s="176"/>
      <c r="E34" s="176"/>
      <c r="F34" s="176"/>
      <c r="G34" s="176"/>
      <c r="H34" s="176"/>
      <c r="I34" s="176"/>
      <c r="J34" s="176"/>
      <c r="K34" s="176"/>
      <c r="L34" s="176"/>
      <c r="M34" s="176"/>
      <c r="N34" s="176"/>
      <c r="O34" s="176"/>
      <c r="P34" s="176"/>
      <c r="Q34" s="176"/>
      <c r="R34" s="176"/>
      <c r="S34" s="176"/>
      <c r="T34" s="176"/>
      <c r="U34" s="176"/>
      <c r="V34" s="176"/>
      <c r="W34" s="176"/>
      <c r="X34" s="176"/>
      <c r="Y34" s="176"/>
      <c r="Z34" s="176"/>
      <c r="AA34" s="176"/>
      <c r="AB34" s="176"/>
      <c r="AC34" s="176"/>
      <c r="AD34" s="176"/>
      <c r="AE34" s="176"/>
      <c r="AF34" s="176"/>
      <c r="AG34" s="176"/>
    </row>
    <row r="35" spans="2:33" ht="14.25">
      <c r="B35" s="176"/>
      <c r="C35" s="176"/>
      <c r="D35" s="176"/>
      <c r="E35" s="176"/>
      <c r="F35" s="176"/>
      <c r="G35" s="176"/>
      <c r="H35" s="176"/>
      <c r="I35" s="176"/>
      <c r="J35" s="176"/>
      <c r="K35" s="176"/>
      <c r="L35" s="176"/>
      <c r="M35" s="176"/>
      <c r="N35" s="176"/>
      <c r="O35" s="176"/>
      <c r="P35" s="176"/>
      <c r="Q35" s="176"/>
      <c r="R35" s="176"/>
      <c r="S35" s="176"/>
      <c r="T35" s="176"/>
      <c r="U35" s="176"/>
      <c r="V35" s="176"/>
      <c r="W35" s="176"/>
      <c r="X35" s="176"/>
      <c r="Y35" s="176"/>
      <c r="Z35" s="176"/>
      <c r="AA35" s="176"/>
      <c r="AB35" s="176"/>
      <c r="AC35" s="176"/>
      <c r="AD35" s="176"/>
      <c r="AE35" s="176"/>
      <c r="AF35" s="176"/>
      <c r="AG35" s="176"/>
    </row>
    <row r="36" spans="2:33" ht="14.25">
      <c r="B36" s="176"/>
      <c r="C36" s="176"/>
      <c r="D36" s="176"/>
      <c r="E36" s="176"/>
      <c r="F36" s="176"/>
      <c r="G36" s="176"/>
      <c r="H36" s="176"/>
      <c r="I36" s="176"/>
      <c r="J36" s="176"/>
      <c r="K36" s="176"/>
      <c r="L36" s="176"/>
      <c r="M36" s="176"/>
      <c r="N36" s="176"/>
      <c r="O36" s="176"/>
      <c r="P36" s="176"/>
      <c r="Q36" s="176"/>
      <c r="R36" s="176"/>
      <c r="S36" s="176"/>
      <c r="T36" s="176"/>
      <c r="U36" s="176"/>
      <c r="V36" s="176"/>
      <c r="W36" s="176"/>
      <c r="X36" s="176"/>
      <c r="Y36" s="176"/>
      <c r="Z36" s="176"/>
      <c r="AA36" s="176"/>
      <c r="AB36" s="176"/>
      <c r="AC36" s="176"/>
      <c r="AD36" s="176"/>
      <c r="AE36" s="176"/>
      <c r="AF36" s="176"/>
      <c r="AG36" s="176"/>
    </row>
    <row r="37" spans="2:33" ht="14.25">
      <c r="B37" s="176"/>
      <c r="C37" s="176"/>
      <c r="D37" s="176"/>
      <c r="E37" s="176"/>
      <c r="F37" s="176"/>
      <c r="G37" s="176"/>
      <c r="H37" s="176"/>
      <c r="I37" s="418" t="s">
        <v>13</v>
      </c>
      <c r="J37" s="418"/>
      <c r="K37" s="418"/>
      <c r="L37" s="19"/>
      <c r="M37" s="19"/>
      <c r="N37" s="19"/>
      <c r="O37" s="19"/>
      <c r="P37" s="19"/>
      <c r="Q37" s="342" t="s">
        <v>338</v>
      </c>
      <c r="R37" s="232"/>
      <c r="S37" s="19"/>
      <c r="T37" s="19"/>
      <c r="U37" s="19"/>
      <c r="V37" s="19"/>
      <c r="W37" s="19"/>
      <c r="X37" s="19"/>
      <c r="Y37" s="19"/>
      <c r="Z37" s="19"/>
      <c r="AA37" s="18"/>
      <c r="AC37" s="19"/>
      <c r="AD37" s="19"/>
      <c r="AE37" s="19"/>
      <c r="AF37" s="176"/>
      <c r="AG37" s="176"/>
    </row>
    <row r="38" spans="2:33" ht="17.25">
      <c r="B38" s="176"/>
      <c r="C38" s="176"/>
      <c r="D38" s="176"/>
      <c r="E38" s="176"/>
      <c r="F38" s="176"/>
      <c r="G38" s="176"/>
      <c r="H38" s="176"/>
      <c r="I38" s="19"/>
      <c r="J38" s="19"/>
      <c r="K38" s="18"/>
      <c r="L38" s="18"/>
      <c r="M38" s="19"/>
      <c r="N38" s="19"/>
      <c r="O38" s="19"/>
      <c r="P38" s="19"/>
      <c r="Q38" s="227" t="str">
        <f>"西都市長　"&amp;入力シート!C1&amp;"　　印"</f>
        <v>西都市長　押川　修一郎　　印</v>
      </c>
      <c r="R38" s="227"/>
      <c r="S38" s="19"/>
      <c r="T38" s="19"/>
      <c r="U38" s="19"/>
      <c r="V38" s="19"/>
      <c r="W38" s="19"/>
      <c r="X38" s="19"/>
      <c r="Y38" s="19"/>
      <c r="Z38" s="19"/>
      <c r="AA38" s="19"/>
      <c r="AC38" s="19"/>
      <c r="AD38" s="19"/>
      <c r="AE38" s="19"/>
      <c r="AF38" s="176"/>
      <c r="AG38" s="176"/>
    </row>
    <row r="39" spans="2:33" ht="17.25">
      <c r="B39" s="176"/>
      <c r="C39" s="176"/>
      <c r="D39" s="176"/>
      <c r="E39" s="176"/>
      <c r="F39" s="176"/>
      <c r="G39" s="176"/>
      <c r="H39" s="176"/>
      <c r="I39" s="19"/>
      <c r="J39" s="19"/>
      <c r="K39" s="18"/>
      <c r="L39" s="18"/>
      <c r="M39" s="19"/>
      <c r="N39" s="19"/>
      <c r="O39" s="19"/>
      <c r="P39" s="19"/>
      <c r="Q39" s="19"/>
      <c r="R39" s="227"/>
      <c r="S39" s="19"/>
      <c r="T39" s="19"/>
      <c r="U39" s="19"/>
      <c r="V39" s="19"/>
      <c r="W39" s="19"/>
      <c r="X39" s="19"/>
      <c r="Y39" s="19"/>
      <c r="Z39" s="19"/>
      <c r="AA39" s="19"/>
      <c r="AB39" s="19"/>
      <c r="AC39" s="19"/>
      <c r="AD39" s="19"/>
      <c r="AE39" s="19"/>
      <c r="AF39" s="176"/>
      <c r="AG39" s="176"/>
    </row>
    <row r="40" spans="2:33" ht="14.25">
      <c r="B40" s="176"/>
      <c r="C40" s="176"/>
      <c r="D40" s="176"/>
      <c r="E40" s="176"/>
      <c r="F40" s="176"/>
      <c r="G40" s="176"/>
      <c r="H40" s="176"/>
      <c r="I40" s="19"/>
      <c r="J40" s="19"/>
      <c r="K40" s="18"/>
      <c r="L40" s="18"/>
      <c r="M40" s="18"/>
      <c r="N40" s="19"/>
      <c r="O40" s="19"/>
      <c r="P40" s="19"/>
      <c r="Q40" s="19"/>
      <c r="R40" s="19"/>
      <c r="S40" s="19"/>
      <c r="T40" s="19"/>
      <c r="U40" s="19"/>
      <c r="V40" s="19"/>
      <c r="W40" s="19"/>
      <c r="X40" s="19"/>
      <c r="Y40" s="19"/>
      <c r="Z40" s="19"/>
      <c r="AA40" s="19"/>
      <c r="AB40" s="19"/>
      <c r="AC40" s="19"/>
      <c r="AD40" s="19"/>
      <c r="AE40" s="19"/>
      <c r="AF40" s="176"/>
      <c r="AG40" s="176"/>
    </row>
    <row r="41" spans="2:33" ht="18" customHeight="1">
      <c r="B41" s="176"/>
      <c r="C41" s="176"/>
      <c r="D41" s="176"/>
      <c r="E41" s="176"/>
      <c r="F41" s="176"/>
      <c r="G41" s="176"/>
      <c r="H41" s="176"/>
      <c r="I41" s="418" t="s">
        <v>14</v>
      </c>
      <c r="J41" s="418"/>
      <c r="K41" s="418"/>
      <c r="L41" s="19"/>
      <c r="M41" s="431" t="s">
        <v>2</v>
      </c>
      <c r="N41" s="431"/>
      <c r="O41" s="431"/>
      <c r="P41" s="431"/>
      <c r="Q41" s="431"/>
      <c r="R41" s="19"/>
      <c r="S41" s="389" t="str">
        <f>IF(仮契約書!S44="","",仮契約書!S44)</f>
        <v/>
      </c>
      <c r="T41" s="389"/>
      <c r="U41" s="389"/>
      <c r="V41" s="389"/>
      <c r="W41" s="389"/>
      <c r="X41" s="389"/>
      <c r="Y41" s="389"/>
      <c r="Z41" s="389"/>
      <c r="AA41" s="389"/>
      <c r="AB41" s="389"/>
      <c r="AC41" s="389"/>
      <c r="AD41" s="389"/>
      <c r="AE41" s="389"/>
      <c r="AF41" s="389"/>
      <c r="AG41" s="389"/>
    </row>
    <row r="42" spans="2:33" ht="18" customHeight="1">
      <c r="B42" s="176"/>
      <c r="C42" s="176"/>
      <c r="D42" s="176"/>
      <c r="E42" s="176"/>
      <c r="F42" s="176"/>
      <c r="G42" s="176"/>
      <c r="H42" s="176"/>
      <c r="I42" s="19"/>
      <c r="J42" s="19"/>
      <c r="K42" s="19"/>
      <c r="L42" s="19"/>
      <c r="M42" s="431" t="s">
        <v>4</v>
      </c>
      <c r="N42" s="431"/>
      <c r="O42" s="431"/>
      <c r="P42" s="431"/>
      <c r="Q42" s="431"/>
      <c r="R42" s="19"/>
      <c r="S42" s="389" t="str">
        <f>IF(入力シート!C18="","",入力シート!C18)</f>
        <v/>
      </c>
      <c r="T42" s="389"/>
      <c r="U42" s="389"/>
      <c r="V42" s="389"/>
      <c r="W42" s="389"/>
      <c r="X42" s="389"/>
      <c r="Y42" s="389"/>
      <c r="Z42" s="389"/>
      <c r="AA42" s="389"/>
      <c r="AB42" s="389"/>
      <c r="AC42" s="389"/>
      <c r="AD42" s="389"/>
      <c r="AE42" s="389"/>
      <c r="AF42" s="389"/>
      <c r="AG42" s="389"/>
    </row>
    <row r="43" spans="2:33" ht="18" customHeight="1">
      <c r="B43" s="176"/>
      <c r="C43" s="176"/>
      <c r="D43" s="176"/>
      <c r="E43" s="176"/>
      <c r="F43" s="176"/>
      <c r="G43" s="176"/>
      <c r="H43" s="176"/>
      <c r="I43" s="19"/>
      <c r="J43" s="19"/>
      <c r="K43" s="19"/>
      <c r="L43" s="19"/>
      <c r="M43" s="431" t="s">
        <v>0</v>
      </c>
      <c r="N43" s="431"/>
      <c r="O43" s="431"/>
      <c r="P43" s="431"/>
      <c r="Q43" s="431"/>
      <c r="R43" s="19"/>
      <c r="S43" s="389" t="str">
        <f>IF(入力シート!C19="","",入力シート!C19)&amp;"　　印"</f>
        <v>　　印</v>
      </c>
      <c r="T43" s="389"/>
      <c r="U43" s="389"/>
      <c r="V43" s="389"/>
      <c r="W43" s="389"/>
      <c r="X43" s="389"/>
      <c r="Y43" s="389"/>
      <c r="Z43" s="389"/>
      <c r="AA43" s="389"/>
      <c r="AB43" s="389"/>
      <c r="AC43" s="389"/>
      <c r="AD43" s="389"/>
      <c r="AE43" s="389"/>
      <c r="AF43" s="389"/>
      <c r="AG43" s="389"/>
    </row>
    <row r="44" spans="2:33" ht="14.25">
      <c r="B44" s="176"/>
      <c r="C44" s="176"/>
      <c r="D44" s="176"/>
      <c r="E44" s="176"/>
      <c r="F44" s="176"/>
      <c r="G44" s="176"/>
      <c r="H44" s="176"/>
      <c r="I44" s="176"/>
      <c r="J44" s="176"/>
      <c r="K44" s="176"/>
      <c r="L44" s="176"/>
      <c r="M44" s="176"/>
      <c r="N44" s="176"/>
      <c r="O44" s="176"/>
      <c r="P44" s="176"/>
      <c r="Q44" s="176"/>
      <c r="R44" s="176"/>
      <c r="S44" s="176"/>
      <c r="T44" s="176"/>
      <c r="U44" s="176"/>
      <c r="V44" s="176"/>
      <c r="W44" s="176"/>
      <c r="X44" s="176"/>
      <c r="Y44" s="176"/>
      <c r="Z44" s="176"/>
      <c r="AA44" s="176"/>
      <c r="AB44" s="176"/>
      <c r="AC44" s="176"/>
      <c r="AD44" s="176"/>
      <c r="AE44" s="176"/>
      <c r="AF44" s="176"/>
      <c r="AG44" s="176"/>
    </row>
    <row r="45" spans="2:33" ht="14.25">
      <c r="B45" s="176"/>
      <c r="C45" s="176"/>
      <c r="D45" s="176"/>
      <c r="E45" s="176"/>
      <c r="F45" s="176"/>
      <c r="G45" s="176"/>
      <c r="H45" s="176"/>
      <c r="I45" s="176"/>
      <c r="J45" s="176"/>
      <c r="K45" s="176"/>
      <c r="L45" s="176"/>
      <c r="M45" s="176"/>
      <c r="N45" s="176"/>
      <c r="O45" s="176"/>
      <c r="P45" s="176"/>
      <c r="Q45" s="176"/>
      <c r="R45" s="176"/>
      <c r="S45" s="176"/>
      <c r="T45" s="176"/>
      <c r="U45" s="176"/>
      <c r="V45" s="176"/>
      <c r="W45" s="176"/>
      <c r="X45" s="176"/>
      <c r="Y45" s="176"/>
      <c r="Z45" s="176"/>
      <c r="AA45" s="176"/>
      <c r="AB45" s="176"/>
      <c r="AC45" s="176"/>
      <c r="AD45" s="176"/>
      <c r="AE45" s="176"/>
      <c r="AF45" s="176"/>
      <c r="AG45" s="176"/>
    </row>
    <row r="46" spans="2:33" ht="14.25">
      <c r="B46" s="176"/>
      <c r="C46" s="176"/>
      <c r="D46" s="176"/>
      <c r="E46" s="176"/>
      <c r="F46" s="176"/>
      <c r="G46" s="176"/>
      <c r="H46" s="176"/>
      <c r="I46" s="176"/>
      <c r="J46" s="176"/>
      <c r="K46" s="176"/>
      <c r="L46" s="176"/>
      <c r="M46" s="176"/>
      <c r="N46" s="176"/>
      <c r="O46" s="176"/>
      <c r="P46" s="176"/>
      <c r="Q46" s="176"/>
      <c r="R46" s="176"/>
      <c r="S46" s="176"/>
      <c r="T46" s="176"/>
      <c r="U46" s="176"/>
      <c r="V46" s="176"/>
      <c r="W46" s="176"/>
      <c r="X46" s="176"/>
      <c r="Y46" s="176"/>
      <c r="Z46" s="176"/>
      <c r="AA46" s="176"/>
      <c r="AB46" s="176"/>
      <c r="AC46" s="176"/>
      <c r="AD46" s="176"/>
      <c r="AE46" s="176"/>
      <c r="AF46" s="176"/>
      <c r="AG46" s="176"/>
    </row>
    <row r="47" spans="2:33" ht="14.25">
      <c r="B47" s="176"/>
      <c r="C47" s="176"/>
      <c r="D47" s="176"/>
      <c r="E47" s="176"/>
      <c r="F47" s="176"/>
      <c r="G47" s="176"/>
      <c r="H47" s="176"/>
      <c r="I47" s="176"/>
      <c r="J47" s="176"/>
      <c r="K47" s="176"/>
      <c r="L47" s="176"/>
      <c r="M47" s="176"/>
      <c r="N47" s="176"/>
      <c r="O47" s="176"/>
      <c r="P47" s="176"/>
      <c r="Q47" s="176"/>
      <c r="R47" s="176"/>
      <c r="S47" s="176"/>
      <c r="T47" s="176"/>
      <c r="U47" s="176"/>
      <c r="V47" s="176"/>
      <c r="W47" s="176"/>
      <c r="X47" s="176"/>
      <c r="Y47" s="176"/>
      <c r="Z47" s="176"/>
      <c r="AA47" s="176"/>
      <c r="AB47" s="176"/>
      <c r="AC47" s="176"/>
      <c r="AD47" s="176"/>
      <c r="AE47" s="176"/>
      <c r="AF47" s="176"/>
      <c r="AG47" s="176"/>
    </row>
    <row r="48" spans="2:33" ht="14.25">
      <c r="B48" s="176"/>
      <c r="C48" s="176"/>
      <c r="D48" s="176"/>
      <c r="E48" s="176"/>
      <c r="F48" s="176"/>
      <c r="G48" s="176"/>
      <c r="H48" s="176"/>
      <c r="I48" s="176"/>
      <c r="J48" s="176"/>
      <c r="K48" s="176"/>
      <c r="L48" s="176"/>
      <c r="M48" s="176"/>
      <c r="N48" s="176"/>
      <c r="O48" s="176"/>
      <c r="P48" s="176"/>
      <c r="Q48" s="176"/>
      <c r="R48" s="176"/>
      <c r="S48" s="176"/>
      <c r="T48" s="176"/>
      <c r="U48" s="176"/>
      <c r="V48" s="176"/>
      <c r="W48" s="176"/>
      <c r="X48" s="176"/>
      <c r="Y48" s="176"/>
      <c r="Z48" s="176"/>
      <c r="AA48" s="176"/>
      <c r="AB48" s="176"/>
      <c r="AC48" s="176"/>
      <c r="AD48" s="176"/>
      <c r="AE48" s="176"/>
      <c r="AF48" s="176"/>
      <c r="AG48" s="176"/>
    </row>
    <row r="49" spans="2:33" ht="14.25">
      <c r="B49" s="176"/>
      <c r="C49" s="176"/>
      <c r="D49" s="176"/>
      <c r="E49" s="176"/>
      <c r="F49" s="176"/>
      <c r="G49" s="176"/>
      <c r="H49" s="176"/>
      <c r="I49" s="176"/>
      <c r="J49" s="176"/>
      <c r="K49" s="176"/>
      <c r="L49" s="176"/>
      <c r="M49" s="176"/>
      <c r="N49" s="176"/>
      <c r="O49" s="176"/>
      <c r="P49" s="176"/>
      <c r="Q49" s="176"/>
      <c r="R49" s="176"/>
      <c r="S49" s="176"/>
      <c r="T49" s="176"/>
      <c r="U49" s="176"/>
      <c r="V49" s="176"/>
      <c r="W49" s="176"/>
      <c r="X49" s="176"/>
      <c r="Y49" s="176"/>
      <c r="Z49" s="176"/>
      <c r="AA49" s="176"/>
      <c r="AB49" s="176"/>
      <c r="AC49" s="176"/>
      <c r="AD49" s="176"/>
      <c r="AE49" s="176"/>
      <c r="AF49" s="176"/>
      <c r="AG49" s="176"/>
    </row>
    <row r="50" spans="2:33" ht="14.25">
      <c r="B50" s="176"/>
      <c r="C50" s="176"/>
      <c r="D50" s="176"/>
      <c r="E50" s="176"/>
      <c r="F50" s="176"/>
      <c r="G50" s="176"/>
      <c r="H50" s="176"/>
      <c r="I50" s="176"/>
      <c r="J50" s="176"/>
      <c r="K50" s="176"/>
      <c r="L50" s="176"/>
      <c r="M50" s="176"/>
      <c r="N50" s="176"/>
      <c r="O50" s="176"/>
      <c r="P50" s="176"/>
      <c r="Q50" s="176"/>
      <c r="R50" s="176"/>
      <c r="S50" s="176"/>
      <c r="T50" s="176"/>
      <c r="U50" s="176"/>
      <c r="V50" s="176"/>
      <c r="W50" s="176"/>
      <c r="X50" s="176"/>
      <c r="Y50" s="176"/>
      <c r="Z50" s="176"/>
      <c r="AA50" s="176"/>
      <c r="AB50" s="176"/>
      <c r="AC50" s="176"/>
      <c r="AD50" s="176"/>
      <c r="AE50" s="176"/>
      <c r="AF50" s="176"/>
      <c r="AG50" s="176"/>
    </row>
    <row r="51" spans="2:33" ht="14.25">
      <c r="B51" s="176"/>
      <c r="C51" s="176"/>
      <c r="D51" s="176"/>
      <c r="E51" s="176"/>
      <c r="F51" s="176"/>
      <c r="G51" s="176"/>
      <c r="H51" s="176"/>
      <c r="I51" s="176"/>
      <c r="J51" s="176"/>
      <c r="K51" s="176"/>
      <c r="L51" s="176"/>
      <c r="M51" s="176"/>
      <c r="N51" s="176"/>
      <c r="O51" s="176"/>
      <c r="P51" s="176"/>
      <c r="Q51" s="176"/>
      <c r="R51" s="176"/>
      <c r="S51" s="176"/>
      <c r="T51" s="176"/>
      <c r="U51" s="176"/>
      <c r="V51" s="176"/>
      <c r="W51" s="176"/>
      <c r="X51" s="176"/>
      <c r="Y51" s="176"/>
      <c r="Z51" s="176"/>
      <c r="AA51" s="176"/>
      <c r="AB51" s="176"/>
      <c r="AC51" s="176"/>
      <c r="AD51" s="176"/>
      <c r="AE51" s="176"/>
      <c r="AF51" s="176"/>
      <c r="AG51" s="176"/>
    </row>
    <row r="52" spans="2:33" ht="14.25">
      <c r="B52" s="176"/>
      <c r="C52" s="176"/>
      <c r="D52" s="176"/>
      <c r="E52" s="176"/>
      <c r="F52" s="176"/>
      <c r="G52" s="176"/>
      <c r="H52" s="176"/>
      <c r="I52" s="176"/>
      <c r="J52" s="176"/>
      <c r="K52" s="176"/>
      <c r="L52" s="176"/>
      <c r="M52" s="176"/>
      <c r="N52" s="176"/>
      <c r="O52" s="176"/>
      <c r="P52" s="176"/>
      <c r="Q52" s="176"/>
      <c r="R52" s="176"/>
      <c r="S52" s="176"/>
      <c r="T52" s="176"/>
      <c r="U52" s="176"/>
      <c r="V52" s="176"/>
      <c r="W52" s="176"/>
      <c r="X52" s="176"/>
      <c r="Y52" s="176"/>
      <c r="Z52" s="176"/>
      <c r="AA52" s="176"/>
      <c r="AB52" s="176"/>
      <c r="AC52" s="176"/>
      <c r="AD52" s="176"/>
      <c r="AE52" s="176"/>
      <c r="AF52" s="176"/>
      <c r="AG52" s="176"/>
    </row>
    <row r="53" spans="2:33" ht="14.25">
      <c r="B53" s="176"/>
      <c r="C53" s="176"/>
      <c r="D53" s="176"/>
      <c r="E53" s="176"/>
      <c r="F53" s="176"/>
      <c r="G53" s="176"/>
      <c r="H53" s="176"/>
      <c r="I53" s="176"/>
      <c r="J53" s="176"/>
      <c r="K53" s="176"/>
      <c r="L53" s="176"/>
      <c r="M53" s="176"/>
      <c r="N53" s="176"/>
      <c r="O53" s="176"/>
      <c r="P53" s="176"/>
      <c r="Q53" s="176"/>
      <c r="R53" s="176"/>
      <c r="S53" s="176"/>
      <c r="T53" s="176"/>
      <c r="U53" s="176"/>
      <c r="V53" s="176"/>
      <c r="W53" s="176"/>
      <c r="X53" s="176"/>
      <c r="Y53" s="176"/>
      <c r="Z53" s="176"/>
      <c r="AA53" s="176"/>
      <c r="AB53" s="176"/>
      <c r="AC53" s="176"/>
      <c r="AD53" s="176"/>
      <c r="AE53" s="176"/>
      <c r="AF53" s="176"/>
      <c r="AG53" s="176"/>
    </row>
    <row r="54" spans="2:33" ht="14.25">
      <c r="B54" s="176"/>
      <c r="C54" s="176"/>
      <c r="D54" s="176"/>
      <c r="E54" s="176"/>
      <c r="F54" s="176"/>
      <c r="G54" s="176"/>
      <c r="H54" s="176"/>
      <c r="I54" s="176"/>
      <c r="J54" s="176"/>
      <c r="K54" s="176"/>
      <c r="L54" s="176"/>
      <c r="M54" s="176"/>
      <c r="N54" s="176"/>
      <c r="O54" s="176"/>
      <c r="P54" s="176"/>
      <c r="Q54" s="176"/>
      <c r="R54" s="176"/>
      <c r="S54" s="176"/>
      <c r="T54" s="176"/>
      <c r="U54" s="176"/>
      <c r="V54" s="176"/>
      <c r="W54" s="176"/>
      <c r="X54" s="176"/>
      <c r="Y54" s="176"/>
      <c r="Z54" s="176"/>
      <c r="AA54" s="176"/>
      <c r="AB54" s="176"/>
      <c r="AC54" s="176"/>
      <c r="AD54" s="176"/>
      <c r="AE54" s="176"/>
      <c r="AF54" s="176"/>
      <c r="AG54" s="176"/>
    </row>
    <row r="55" spans="2:33" ht="14.25">
      <c r="B55" s="176"/>
      <c r="C55" s="176"/>
      <c r="D55" s="176"/>
      <c r="E55" s="176"/>
      <c r="F55" s="176"/>
      <c r="G55" s="176"/>
      <c r="H55" s="176"/>
      <c r="I55" s="176"/>
      <c r="J55" s="176"/>
      <c r="K55" s="176"/>
      <c r="L55" s="176"/>
      <c r="M55" s="176"/>
      <c r="N55" s="176"/>
      <c r="O55" s="176"/>
      <c r="P55" s="176"/>
      <c r="Q55" s="176"/>
      <c r="R55" s="176"/>
      <c r="S55" s="176"/>
      <c r="T55" s="176"/>
      <c r="U55" s="176"/>
      <c r="V55" s="176"/>
      <c r="W55" s="176"/>
      <c r="X55" s="176"/>
      <c r="Y55" s="176"/>
      <c r="Z55" s="176"/>
      <c r="AA55" s="176"/>
      <c r="AB55" s="176"/>
      <c r="AC55" s="176"/>
      <c r="AD55" s="176"/>
      <c r="AE55" s="176"/>
      <c r="AF55" s="176"/>
      <c r="AG55" s="176"/>
    </row>
    <row r="56" spans="2:33" ht="14.25">
      <c r="B56" s="176"/>
      <c r="C56" s="176"/>
      <c r="D56" s="176"/>
      <c r="E56" s="176"/>
      <c r="F56" s="176"/>
      <c r="G56" s="176"/>
      <c r="H56" s="176"/>
      <c r="I56" s="176"/>
      <c r="J56" s="176"/>
      <c r="K56" s="176"/>
      <c r="L56" s="176"/>
      <c r="M56" s="176"/>
      <c r="N56" s="176"/>
      <c r="O56" s="176"/>
      <c r="P56" s="176"/>
      <c r="Q56" s="176"/>
      <c r="R56" s="176"/>
      <c r="S56" s="176"/>
      <c r="T56" s="176"/>
      <c r="U56" s="176"/>
      <c r="V56" s="176"/>
      <c r="W56" s="176"/>
      <c r="X56" s="176"/>
      <c r="Y56" s="176"/>
      <c r="Z56" s="176"/>
      <c r="AA56" s="176"/>
      <c r="AB56" s="176"/>
      <c r="AC56" s="176"/>
      <c r="AD56" s="176"/>
      <c r="AE56" s="176"/>
      <c r="AF56" s="176"/>
      <c r="AG56" s="176"/>
    </row>
    <row r="57" spans="2:33" ht="14.25">
      <c r="B57" s="176"/>
      <c r="C57" s="176"/>
      <c r="D57" s="176"/>
      <c r="E57" s="176"/>
      <c r="F57" s="176"/>
      <c r="G57" s="176"/>
      <c r="H57" s="176"/>
      <c r="I57" s="176"/>
      <c r="J57" s="176"/>
      <c r="K57" s="176"/>
      <c r="L57" s="176"/>
      <c r="M57" s="176"/>
      <c r="N57" s="176"/>
      <c r="O57" s="176"/>
      <c r="P57" s="176"/>
      <c r="Q57" s="176"/>
      <c r="R57" s="176"/>
      <c r="S57" s="176"/>
      <c r="T57" s="176"/>
      <c r="U57" s="176"/>
      <c r="V57" s="176"/>
      <c r="W57" s="176"/>
      <c r="X57" s="176"/>
      <c r="Y57" s="176"/>
      <c r="Z57" s="176"/>
      <c r="AA57" s="176"/>
      <c r="AB57" s="176"/>
      <c r="AC57" s="176"/>
      <c r="AD57" s="176"/>
      <c r="AE57" s="176"/>
      <c r="AF57" s="176"/>
      <c r="AG57" s="176"/>
    </row>
    <row r="58" spans="2:33" ht="14.25">
      <c r="B58" s="176"/>
      <c r="C58" s="176"/>
      <c r="D58" s="176"/>
      <c r="E58" s="176"/>
      <c r="F58" s="176"/>
      <c r="G58" s="176"/>
      <c r="H58" s="176"/>
      <c r="I58" s="176"/>
      <c r="J58" s="176"/>
      <c r="K58" s="176"/>
      <c r="L58" s="176"/>
      <c r="M58" s="176"/>
      <c r="N58" s="176"/>
      <c r="O58" s="176"/>
      <c r="P58" s="176"/>
      <c r="Q58" s="176"/>
      <c r="R58" s="176"/>
      <c r="S58" s="176"/>
      <c r="T58" s="176"/>
      <c r="U58" s="176"/>
      <c r="V58" s="176"/>
      <c r="W58" s="176"/>
      <c r="X58" s="176"/>
      <c r="Y58" s="176"/>
      <c r="Z58" s="176"/>
      <c r="AA58" s="176"/>
      <c r="AB58" s="176"/>
      <c r="AC58" s="176"/>
      <c r="AD58" s="176"/>
      <c r="AE58" s="176"/>
      <c r="AF58" s="176"/>
      <c r="AG58" s="176"/>
    </row>
    <row r="59" spans="2:33" ht="14.25">
      <c r="B59" s="176"/>
      <c r="C59" s="176"/>
      <c r="D59" s="176"/>
      <c r="E59" s="176"/>
      <c r="F59" s="176"/>
      <c r="G59" s="176"/>
      <c r="H59" s="176"/>
      <c r="I59" s="176"/>
      <c r="J59" s="176"/>
      <c r="K59" s="176"/>
      <c r="L59" s="176"/>
      <c r="M59" s="176"/>
      <c r="N59" s="176"/>
      <c r="O59" s="176"/>
      <c r="P59" s="176"/>
      <c r="Q59" s="176"/>
      <c r="R59" s="176"/>
      <c r="S59" s="176"/>
      <c r="T59" s="176"/>
      <c r="U59" s="176"/>
      <c r="V59" s="176"/>
      <c r="W59" s="176"/>
      <c r="X59" s="176"/>
      <c r="Y59" s="176"/>
      <c r="Z59" s="176"/>
      <c r="AA59" s="176"/>
      <c r="AB59" s="176"/>
      <c r="AC59" s="176"/>
      <c r="AD59" s="176"/>
      <c r="AE59" s="176"/>
      <c r="AF59" s="176"/>
      <c r="AG59" s="176"/>
    </row>
    <row r="60" spans="2:33" ht="14.25">
      <c r="B60" s="176"/>
      <c r="C60" s="176"/>
      <c r="D60" s="176"/>
      <c r="E60" s="176"/>
      <c r="F60" s="176"/>
      <c r="G60" s="176"/>
      <c r="H60" s="176"/>
      <c r="I60" s="176"/>
      <c r="J60" s="176"/>
      <c r="K60" s="176"/>
      <c r="L60" s="176"/>
      <c r="M60" s="176"/>
      <c r="N60" s="176"/>
      <c r="O60" s="176"/>
      <c r="P60" s="176"/>
      <c r="Q60" s="176"/>
      <c r="R60" s="176"/>
      <c r="S60" s="176"/>
      <c r="T60" s="176"/>
      <c r="U60" s="176"/>
      <c r="V60" s="176"/>
      <c r="W60" s="176"/>
      <c r="X60" s="176"/>
      <c r="Y60" s="176"/>
      <c r="Z60" s="176"/>
      <c r="AA60" s="176"/>
      <c r="AB60" s="176"/>
      <c r="AC60" s="176"/>
      <c r="AD60" s="176"/>
      <c r="AE60" s="176"/>
      <c r="AF60" s="176"/>
      <c r="AG60" s="176"/>
    </row>
    <row r="61" spans="2:33" ht="14.25">
      <c r="B61" s="176"/>
      <c r="C61" s="176"/>
      <c r="D61" s="176"/>
      <c r="E61" s="176"/>
      <c r="F61" s="176"/>
      <c r="G61" s="176"/>
      <c r="H61" s="176"/>
      <c r="I61" s="176"/>
      <c r="J61" s="176"/>
      <c r="K61" s="176"/>
      <c r="L61" s="176"/>
      <c r="M61" s="176"/>
      <c r="N61" s="176"/>
      <c r="O61" s="176"/>
      <c r="P61" s="176"/>
      <c r="Q61" s="176"/>
      <c r="R61" s="176"/>
      <c r="S61" s="176"/>
      <c r="T61" s="176"/>
      <c r="U61" s="176"/>
      <c r="V61" s="176"/>
      <c r="W61" s="176"/>
      <c r="X61" s="176"/>
      <c r="Y61" s="176"/>
      <c r="Z61" s="176"/>
      <c r="AA61" s="176"/>
      <c r="AB61" s="176"/>
      <c r="AC61" s="176"/>
      <c r="AD61" s="176"/>
      <c r="AE61" s="176"/>
      <c r="AF61" s="176"/>
      <c r="AG61" s="176"/>
    </row>
    <row r="62" spans="2:33" ht="14.25">
      <c r="B62" s="176"/>
      <c r="C62" s="176"/>
      <c r="D62" s="176"/>
      <c r="E62" s="176"/>
      <c r="F62" s="176"/>
      <c r="G62" s="176"/>
      <c r="H62" s="176"/>
      <c r="I62" s="176"/>
      <c r="J62" s="176"/>
      <c r="K62" s="176"/>
      <c r="L62" s="176"/>
      <c r="M62" s="176"/>
      <c r="N62" s="176"/>
      <c r="O62" s="176"/>
      <c r="P62" s="176"/>
      <c r="Q62" s="176"/>
      <c r="R62" s="176"/>
      <c r="S62" s="176"/>
      <c r="T62" s="176"/>
      <c r="U62" s="176"/>
      <c r="V62" s="176"/>
      <c r="W62" s="176"/>
      <c r="X62" s="176"/>
      <c r="Y62" s="176"/>
      <c r="Z62" s="176"/>
      <c r="AA62" s="176"/>
      <c r="AB62" s="176"/>
      <c r="AC62" s="176"/>
      <c r="AD62" s="176"/>
      <c r="AE62" s="176"/>
      <c r="AF62" s="176"/>
      <c r="AG62" s="176"/>
    </row>
    <row r="63" spans="2:33" ht="14.25">
      <c r="B63" s="176"/>
      <c r="C63" s="176"/>
      <c r="D63" s="176"/>
      <c r="E63" s="176"/>
      <c r="F63" s="176"/>
      <c r="G63" s="176"/>
      <c r="H63" s="176"/>
      <c r="I63" s="176"/>
      <c r="J63" s="176"/>
      <c r="K63" s="176"/>
      <c r="L63" s="176"/>
      <c r="M63" s="176"/>
      <c r="N63" s="176"/>
      <c r="O63" s="176"/>
      <c r="P63" s="176"/>
      <c r="Q63" s="176"/>
      <c r="R63" s="176"/>
      <c r="S63" s="176"/>
      <c r="T63" s="176"/>
      <c r="U63" s="176"/>
      <c r="V63" s="176"/>
      <c r="W63" s="176"/>
      <c r="X63" s="176"/>
      <c r="Y63" s="176"/>
      <c r="Z63" s="176"/>
      <c r="AA63" s="176"/>
      <c r="AB63" s="176"/>
      <c r="AC63" s="176"/>
      <c r="AD63" s="176"/>
      <c r="AE63" s="176"/>
      <c r="AF63" s="176"/>
      <c r="AG63" s="176"/>
    </row>
    <row r="64" spans="2:33" ht="14.25">
      <c r="B64" s="176"/>
      <c r="C64" s="176"/>
      <c r="D64" s="176"/>
      <c r="E64" s="176"/>
      <c r="F64" s="176"/>
      <c r="G64" s="176"/>
      <c r="H64" s="176"/>
      <c r="I64" s="176"/>
      <c r="J64" s="176"/>
      <c r="K64" s="176"/>
      <c r="L64" s="176"/>
      <c r="M64" s="176"/>
      <c r="N64" s="176"/>
      <c r="O64" s="176"/>
      <c r="P64" s="176"/>
      <c r="Q64" s="176"/>
      <c r="R64" s="176"/>
      <c r="S64" s="176"/>
      <c r="T64" s="176"/>
      <c r="U64" s="176"/>
      <c r="V64" s="176"/>
      <c r="W64" s="176"/>
      <c r="X64" s="176"/>
      <c r="Y64" s="176"/>
      <c r="Z64" s="176"/>
      <c r="AA64" s="176"/>
      <c r="AB64" s="176"/>
      <c r="AC64" s="176"/>
      <c r="AD64" s="176"/>
      <c r="AE64" s="176"/>
      <c r="AF64" s="176"/>
      <c r="AG64" s="176"/>
    </row>
    <row r="65" spans="2:33" ht="14.25">
      <c r="B65" s="176"/>
      <c r="C65" s="176"/>
      <c r="D65" s="176"/>
      <c r="E65" s="176"/>
      <c r="F65" s="176"/>
      <c r="G65" s="176"/>
      <c r="H65" s="176"/>
      <c r="I65" s="176"/>
      <c r="J65" s="176"/>
      <c r="K65" s="176"/>
      <c r="L65" s="176"/>
      <c r="M65" s="176"/>
      <c r="N65" s="176"/>
      <c r="O65" s="176"/>
      <c r="P65" s="176"/>
      <c r="Q65" s="176"/>
      <c r="R65" s="176"/>
      <c r="S65" s="176"/>
      <c r="T65" s="176"/>
      <c r="U65" s="176"/>
      <c r="V65" s="176"/>
      <c r="W65" s="176"/>
      <c r="X65" s="176"/>
      <c r="Y65" s="176"/>
      <c r="Z65" s="176"/>
      <c r="AA65" s="176"/>
      <c r="AB65" s="176"/>
      <c r="AC65" s="176"/>
      <c r="AD65" s="176"/>
      <c r="AE65" s="176"/>
      <c r="AF65" s="176"/>
      <c r="AG65" s="176"/>
    </row>
    <row r="66" spans="2:33" ht="14.25">
      <c r="B66" s="176"/>
      <c r="C66" s="176"/>
      <c r="D66" s="176"/>
      <c r="E66" s="176"/>
      <c r="F66" s="176"/>
      <c r="G66" s="176"/>
      <c r="H66" s="176"/>
      <c r="I66" s="176"/>
      <c r="J66" s="176"/>
      <c r="K66" s="176"/>
      <c r="L66" s="176"/>
      <c r="M66" s="176"/>
      <c r="N66" s="176"/>
      <c r="O66" s="176"/>
      <c r="P66" s="176"/>
      <c r="Q66" s="176"/>
      <c r="R66" s="176"/>
      <c r="S66" s="176"/>
      <c r="T66" s="176"/>
      <c r="U66" s="176"/>
      <c r="V66" s="176"/>
      <c r="W66" s="176"/>
      <c r="X66" s="176"/>
      <c r="Y66" s="176"/>
      <c r="Z66" s="176"/>
      <c r="AA66" s="176"/>
      <c r="AB66" s="176"/>
      <c r="AC66" s="176"/>
      <c r="AD66" s="176"/>
      <c r="AE66" s="176"/>
      <c r="AF66" s="176"/>
      <c r="AG66" s="176"/>
    </row>
  </sheetData>
  <mergeCells count="27">
    <mergeCell ref="E21:F21"/>
    <mergeCell ref="I21:J21"/>
    <mergeCell ref="M42:Q42"/>
    <mergeCell ref="A27:AG27"/>
    <mergeCell ref="M43:Q43"/>
    <mergeCell ref="I37:K37"/>
    <mergeCell ref="I41:K41"/>
    <mergeCell ref="M41:Q41"/>
    <mergeCell ref="S41:AG41"/>
    <mergeCell ref="S42:AG42"/>
    <mergeCell ref="S43:AG43"/>
    <mergeCell ref="A3:AG3"/>
    <mergeCell ref="B10:G10"/>
    <mergeCell ref="B14:G14"/>
    <mergeCell ref="I14:AD14"/>
    <mergeCell ref="W32:X32"/>
    <mergeCell ref="Y32:Z32"/>
    <mergeCell ref="M21:N21"/>
    <mergeCell ref="G21:H21"/>
    <mergeCell ref="K21:L21"/>
    <mergeCell ref="O21:P21"/>
    <mergeCell ref="Q32:R32"/>
    <mergeCell ref="AA32:AB32"/>
    <mergeCell ref="U32:V32"/>
    <mergeCell ref="S32:T32"/>
    <mergeCell ref="C21:D21"/>
    <mergeCell ref="AC32:AD32"/>
  </mergeCells>
  <phoneticPr fontId="3"/>
  <dataValidations count="1">
    <dataValidation imeMode="off" allowBlank="1" showInputMessage="1" showErrorMessage="1" sqref="AA32:AB32 Q32:T32 W32:X32" xr:uid="{00000000-0002-0000-0300-000000000000}"/>
  </dataValidations>
  <pageMargins left="0.75" right="0.75" top="1" bottom="1" header="0.51200000000000001" footer="0.51200000000000001"/>
  <pageSetup paperSize="9" scale="9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sheetPr>
  <dimension ref="A1:AI41"/>
  <sheetViews>
    <sheetView zoomScaleNormal="100" workbookViewId="0">
      <selection activeCell="R37" sqref="R37"/>
    </sheetView>
  </sheetViews>
  <sheetFormatPr defaultColWidth="2.625" defaultRowHeight="18" customHeight="1"/>
  <cols>
    <col min="1" max="16384" width="2.625" style="19"/>
  </cols>
  <sheetData>
    <row r="1" spans="1:34" ht="18" customHeight="1">
      <c r="A1" s="21"/>
      <c r="B1" s="22"/>
      <c r="C1" s="22"/>
      <c r="D1" s="22"/>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3"/>
    </row>
    <row r="2" spans="1:34" ht="18" customHeight="1">
      <c r="A2" s="24"/>
      <c r="AF2" s="25"/>
    </row>
    <row r="3" spans="1:34" ht="24">
      <c r="A3" s="24"/>
      <c r="B3" s="438" t="s">
        <v>202</v>
      </c>
      <c r="C3" s="438"/>
      <c r="D3" s="438"/>
      <c r="E3" s="438"/>
      <c r="F3" s="438"/>
      <c r="G3" s="438"/>
      <c r="H3" s="438"/>
      <c r="I3" s="438"/>
      <c r="J3" s="438"/>
      <c r="K3" s="438"/>
      <c r="L3" s="438"/>
      <c r="M3" s="438"/>
      <c r="N3" s="438"/>
      <c r="O3" s="438"/>
      <c r="P3" s="438"/>
      <c r="Q3" s="438"/>
      <c r="R3" s="438"/>
      <c r="S3" s="438"/>
      <c r="T3" s="438"/>
      <c r="U3" s="438"/>
      <c r="V3" s="438"/>
      <c r="W3" s="438"/>
      <c r="X3" s="438"/>
      <c r="Y3" s="438"/>
      <c r="Z3" s="438"/>
      <c r="AA3" s="438"/>
      <c r="AB3" s="438"/>
      <c r="AC3" s="438"/>
      <c r="AD3" s="438"/>
      <c r="AE3" s="438"/>
      <c r="AF3" s="25"/>
    </row>
    <row r="4" spans="1:34" ht="18" customHeight="1">
      <c r="A4" s="24"/>
      <c r="B4" s="26"/>
      <c r="C4" s="26"/>
      <c r="D4" s="26"/>
      <c r="E4" s="26"/>
      <c r="F4" s="26"/>
      <c r="G4" s="26"/>
      <c r="H4" s="26"/>
      <c r="I4" s="26"/>
      <c r="J4" s="26"/>
      <c r="K4" s="26"/>
      <c r="L4" s="26"/>
      <c r="M4" s="26"/>
      <c r="N4" s="26"/>
      <c r="O4" s="26"/>
      <c r="P4" s="26"/>
      <c r="Q4" s="26"/>
      <c r="R4" s="26"/>
      <c r="S4" s="26"/>
      <c r="T4" s="26"/>
      <c r="U4" s="26"/>
      <c r="V4" s="26"/>
      <c r="W4" s="26"/>
      <c r="X4" s="26"/>
      <c r="Y4" s="26"/>
      <c r="Z4" s="26"/>
      <c r="AA4" s="26"/>
      <c r="AB4" s="26"/>
      <c r="AC4" s="26"/>
      <c r="AD4" s="26"/>
      <c r="AE4" s="26"/>
      <c r="AF4" s="25"/>
    </row>
    <row r="5" spans="1:34" ht="18" customHeight="1">
      <c r="A5" s="24"/>
      <c r="B5" s="26"/>
      <c r="C5" s="26"/>
      <c r="D5" s="26"/>
      <c r="E5" s="26"/>
      <c r="F5" s="26"/>
      <c r="G5" s="26"/>
      <c r="H5" s="26"/>
      <c r="I5" s="26"/>
      <c r="J5" s="26"/>
      <c r="K5" s="26"/>
      <c r="L5" s="26"/>
      <c r="M5" s="26"/>
      <c r="N5" s="26"/>
      <c r="O5" s="26"/>
      <c r="P5" s="26"/>
      <c r="Q5" s="26"/>
      <c r="R5" s="26"/>
      <c r="S5" s="26"/>
      <c r="T5" s="26"/>
      <c r="U5" s="26"/>
      <c r="V5" s="26"/>
      <c r="W5" s="26"/>
      <c r="X5" s="26"/>
      <c r="Y5" s="26"/>
      <c r="Z5" s="26"/>
      <c r="AA5" s="26"/>
      <c r="AB5" s="26"/>
      <c r="AC5" s="26"/>
      <c r="AD5" s="26"/>
      <c r="AE5" s="26"/>
      <c r="AF5" s="25"/>
    </row>
    <row r="6" spans="1:34" ht="18" customHeight="1">
      <c r="A6" s="24"/>
      <c r="B6" s="26"/>
      <c r="C6" s="26"/>
      <c r="D6" s="26"/>
      <c r="E6" s="26"/>
      <c r="F6" s="26"/>
      <c r="G6" s="26"/>
      <c r="H6" s="26"/>
      <c r="I6" s="26"/>
      <c r="J6" s="26"/>
      <c r="K6" s="26"/>
      <c r="L6" s="26"/>
      <c r="M6" s="26"/>
      <c r="N6" s="26"/>
      <c r="O6" s="26"/>
      <c r="P6" s="26"/>
      <c r="Q6" s="26"/>
      <c r="R6" s="26"/>
      <c r="S6" s="26"/>
      <c r="T6" s="26"/>
      <c r="U6" s="26"/>
      <c r="V6" s="26"/>
      <c r="W6" s="26"/>
      <c r="X6" s="26"/>
      <c r="Y6" s="26"/>
      <c r="Z6" s="26"/>
      <c r="AA6" s="26"/>
      <c r="AB6" s="26"/>
      <c r="AC6" s="26"/>
      <c r="AD6" s="26"/>
      <c r="AE6" s="26"/>
      <c r="AF6" s="25"/>
    </row>
    <row r="7" spans="1:34" ht="18" customHeight="1">
      <c r="A7" s="24"/>
      <c r="M7" s="441" t="str">
        <f>IF(入力シート!C3="","",入力シート!C3)</f>
        <v/>
      </c>
      <c r="N7" s="441"/>
      <c r="O7" s="441"/>
      <c r="P7" s="441"/>
      <c r="Q7" s="441"/>
      <c r="R7" s="441"/>
      <c r="S7" s="441"/>
      <c r="T7" s="441"/>
      <c r="U7" s="441"/>
      <c r="V7" s="441"/>
      <c r="W7" s="441"/>
      <c r="X7" s="441"/>
      <c r="Y7" s="441"/>
      <c r="Z7" s="441"/>
      <c r="AA7" s="441"/>
      <c r="AB7" s="441"/>
      <c r="AC7" s="441"/>
      <c r="AD7" s="441"/>
      <c r="AE7" s="441"/>
      <c r="AF7" s="25"/>
    </row>
    <row r="8" spans="1:34" ht="18" customHeight="1">
      <c r="A8" s="24"/>
      <c r="B8" s="27" t="s">
        <v>51</v>
      </c>
      <c r="C8" s="435" t="s">
        <v>197</v>
      </c>
      <c r="D8" s="435"/>
      <c r="E8" s="435"/>
      <c r="F8" s="435"/>
      <c r="G8" s="435"/>
      <c r="H8" s="435"/>
      <c r="I8" s="435"/>
      <c r="J8" s="435"/>
      <c r="K8" s="418" t="s">
        <v>37</v>
      </c>
      <c r="L8" s="418"/>
      <c r="M8" s="439" t="str">
        <f>IF(入力シート!C4="","",入力シート!C4)</f>
        <v/>
      </c>
      <c r="N8" s="439"/>
      <c r="O8" s="439"/>
      <c r="P8" s="439"/>
      <c r="Q8" s="439"/>
      <c r="R8" s="439"/>
      <c r="S8" s="439"/>
      <c r="T8" s="439"/>
      <c r="U8" s="439"/>
      <c r="V8" s="439"/>
      <c r="W8" s="439"/>
      <c r="X8" s="439"/>
      <c r="Y8" s="439"/>
      <c r="Z8" s="439"/>
      <c r="AA8" s="439"/>
      <c r="AB8" s="439"/>
      <c r="AC8" s="439"/>
      <c r="AD8" s="439"/>
      <c r="AE8" s="439"/>
      <c r="AF8" s="25"/>
    </row>
    <row r="9" spans="1:34" ht="18" customHeight="1">
      <c r="A9" s="24"/>
      <c r="C9" s="17"/>
      <c r="D9" s="17"/>
      <c r="E9" s="17"/>
      <c r="F9" s="17"/>
      <c r="G9" s="17"/>
      <c r="H9" s="17"/>
      <c r="I9" s="17"/>
      <c r="J9" s="17"/>
      <c r="K9" s="20"/>
      <c r="L9" s="18"/>
      <c r="M9" s="89"/>
      <c r="N9" s="89"/>
      <c r="O9" s="89"/>
      <c r="P9" s="89"/>
      <c r="Q9" s="89"/>
      <c r="R9" s="89"/>
      <c r="S9" s="89"/>
      <c r="T9" s="89"/>
      <c r="U9" s="89"/>
      <c r="V9" s="89"/>
      <c r="W9" s="89"/>
      <c r="X9" s="89"/>
      <c r="Y9" s="89"/>
      <c r="Z9" s="89"/>
      <c r="AA9" s="89"/>
      <c r="AB9" s="89"/>
      <c r="AC9" s="89"/>
      <c r="AD9" s="89"/>
      <c r="AE9" s="89"/>
      <c r="AF9" s="25"/>
    </row>
    <row r="10" spans="1:34" ht="18" customHeight="1">
      <c r="A10" s="24"/>
      <c r="M10" s="102"/>
      <c r="N10" s="102"/>
      <c r="O10" s="102"/>
      <c r="P10" s="102"/>
      <c r="Q10" s="102"/>
      <c r="R10" s="102"/>
      <c r="S10" s="102"/>
      <c r="T10" s="102"/>
      <c r="U10" s="102"/>
      <c r="V10" s="102"/>
      <c r="W10" s="102"/>
      <c r="X10" s="102"/>
      <c r="Y10" s="102"/>
      <c r="Z10" s="102"/>
      <c r="AA10" s="102"/>
      <c r="AB10" s="102"/>
      <c r="AC10" s="102"/>
      <c r="AD10" s="102"/>
      <c r="AE10" s="102"/>
      <c r="AF10" s="25"/>
    </row>
    <row r="11" spans="1:34" ht="18" customHeight="1">
      <c r="A11" s="24"/>
      <c r="B11" s="27" t="s">
        <v>52</v>
      </c>
      <c r="C11" s="435" t="s">
        <v>198</v>
      </c>
      <c r="D11" s="435"/>
      <c r="E11" s="435"/>
      <c r="F11" s="435"/>
      <c r="G11" s="435"/>
      <c r="H11" s="435"/>
      <c r="I11" s="435"/>
      <c r="J11" s="435"/>
      <c r="K11" s="418" t="s">
        <v>38</v>
      </c>
      <c r="L11" s="418"/>
      <c r="M11" s="440" t="str">
        <f>IF(入力シート!C5="","",入力シート!C5)</f>
        <v/>
      </c>
      <c r="N11" s="440"/>
      <c r="O11" s="440"/>
      <c r="P11" s="440"/>
      <c r="Q11" s="440"/>
      <c r="R11" s="440"/>
      <c r="S11" s="440"/>
      <c r="T11" s="440"/>
      <c r="U11" s="440"/>
      <c r="V11" s="440"/>
      <c r="W11" s="440"/>
      <c r="X11" s="440"/>
      <c r="Y11" s="440"/>
      <c r="Z11" s="440"/>
      <c r="AA11" s="440"/>
      <c r="AB11" s="440"/>
      <c r="AC11" s="440"/>
      <c r="AD11" s="440"/>
      <c r="AE11" s="440"/>
      <c r="AF11" s="25"/>
    </row>
    <row r="12" spans="1:34" ht="18" customHeight="1">
      <c r="A12" s="24"/>
      <c r="C12" s="17"/>
      <c r="D12" s="17"/>
      <c r="E12" s="17"/>
      <c r="F12" s="17"/>
      <c r="G12" s="17"/>
      <c r="H12" s="17"/>
      <c r="I12" s="17"/>
      <c r="J12" s="17"/>
      <c r="L12" s="28"/>
      <c r="M12" s="28"/>
      <c r="N12" s="28"/>
      <c r="O12" s="28"/>
      <c r="P12" s="28"/>
      <c r="Q12" s="28"/>
      <c r="R12" s="28"/>
      <c r="S12" s="28"/>
      <c r="T12" s="28"/>
      <c r="U12" s="28"/>
      <c r="V12" s="28"/>
      <c r="W12" s="28"/>
      <c r="X12" s="28"/>
      <c r="AF12" s="25"/>
    </row>
    <row r="13" spans="1:34" ht="18" customHeight="1">
      <c r="A13" s="24"/>
      <c r="AF13" s="25"/>
    </row>
    <row r="14" spans="1:34" ht="18" customHeight="1">
      <c r="A14" s="24"/>
      <c r="B14" s="27" t="s">
        <v>53</v>
      </c>
      <c r="C14" s="435" t="s">
        <v>199</v>
      </c>
      <c r="D14" s="435"/>
      <c r="E14" s="435"/>
      <c r="F14" s="435"/>
      <c r="G14" s="435"/>
      <c r="H14" s="435"/>
      <c r="I14" s="435"/>
      <c r="J14" s="435"/>
      <c r="K14" s="418" t="s">
        <v>39</v>
      </c>
      <c r="L14" s="418"/>
      <c r="M14" s="428" t="str">
        <f>IF(仮契約書!L8="","",仮契約書!L8)</f>
        <v>令和</v>
      </c>
      <c r="N14" s="428"/>
      <c r="O14" s="430" t="str">
        <f>IF(入力シート!C6="","",入力シート!C6)</f>
        <v/>
      </c>
      <c r="P14" s="430"/>
      <c r="Q14" s="20" t="s">
        <v>9</v>
      </c>
      <c r="R14" s="427" t="str">
        <f>IF(入力シート!C6="","",入力シート!C6)</f>
        <v/>
      </c>
      <c r="S14" s="427"/>
      <c r="T14" s="20" t="s">
        <v>10</v>
      </c>
      <c r="U14" s="429" t="str">
        <f>IF(入力シート!C6="","",入力シート!C6)</f>
        <v/>
      </c>
      <c r="V14" s="429"/>
      <c r="W14" s="20" t="s">
        <v>11</v>
      </c>
      <c r="X14" s="20"/>
      <c r="AF14" s="25"/>
      <c r="AH14" s="19" t="s">
        <v>291</v>
      </c>
    </row>
    <row r="15" spans="1:34" ht="18" customHeight="1">
      <c r="A15" s="24"/>
      <c r="C15" s="17"/>
      <c r="D15" s="17"/>
      <c r="E15" s="17"/>
      <c r="F15" s="17"/>
      <c r="G15" s="17"/>
      <c r="H15" s="17"/>
      <c r="I15" s="17"/>
      <c r="J15" s="17"/>
      <c r="K15" s="20"/>
      <c r="L15" s="20"/>
      <c r="M15" s="20"/>
      <c r="N15" s="20"/>
      <c r="O15" s="20"/>
      <c r="P15" s="20"/>
      <c r="Q15" s="20"/>
      <c r="R15" s="20"/>
      <c r="S15" s="20"/>
      <c r="T15" s="20"/>
      <c r="U15" s="20"/>
      <c r="V15" s="20"/>
      <c r="W15" s="20"/>
      <c r="X15" s="20"/>
      <c r="AF15" s="25"/>
    </row>
    <row r="16" spans="1:34" ht="18" customHeight="1">
      <c r="A16" s="24"/>
      <c r="C16" s="17"/>
      <c r="D16" s="17"/>
      <c r="E16" s="17"/>
      <c r="F16" s="17"/>
      <c r="L16" s="28"/>
      <c r="M16" s="28"/>
      <c r="N16" s="20"/>
      <c r="O16" s="20"/>
      <c r="P16" s="20"/>
      <c r="Q16" s="20"/>
      <c r="R16" s="20"/>
      <c r="S16" s="20"/>
      <c r="T16" s="20"/>
      <c r="U16" s="20"/>
      <c r="V16" s="20"/>
      <c r="W16" s="20"/>
      <c r="X16" s="20"/>
      <c r="AF16" s="25"/>
    </row>
    <row r="17" spans="1:35" ht="18" customHeight="1">
      <c r="A17" s="24"/>
      <c r="B17" s="27" t="s">
        <v>54</v>
      </c>
      <c r="C17" s="435" t="s">
        <v>200</v>
      </c>
      <c r="D17" s="435"/>
      <c r="E17" s="435"/>
      <c r="F17" s="435"/>
      <c r="G17" s="435"/>
      <c r="H17" s="435"/>
      <c r="I17" s="435"/>
      <c r="J17" s="435"/>
      <c r="K17" s="418" t="s">
        <v>45</v>
      </c>
      <c r="L17" s="418"/>
      <c r="M17" s="433" t="str">
        <f>IF(入力シート!C21="","",入力シート!C21)</f>
        <v/>
      </c>
      <c r="N17" s="433"/>
      <c r="O17" s="433"/>
      <c r="P17" s="433"/>
      <c r="Q17" s="433"/>
      <c r="R17" s="433"/>
      <c r="S17" s="433"/>
      <c r="T17" s="433"/>
      <c r="U17" s="433"/>
      <c r="V17" s="433"/>
      <c r="W17" s="433"/>
      <c r="X17" s="433"/>
      <c r="Y17" s="433"/>
      <c r="Z17" s="433"/>
      <c r="AA17" s="433"/>
      <c r="AB17" s="433"/>
      <c r="AC17" s="433"/>
      <c r="AD17" s="433"/>
      <c r="AE17" s="433"/>
      <c r="AF17" s="25"/>
      <c r="AH17" s="252" t="s">
        <v>293</v>
      </c>
      <c r="AI17" s="251"/>
    </row>
    <row r="18" spans="1:35" ht="18" customHeight="1">
      <c r="A18" s="24"/>
      <c r="H18" s="17"/>
      <c r="I18" s="17"/>
      <c r="J18" s="17"/>
      <c r="K18" s="17"/>
      <c r="P18" s="28"/>
      <c r="Q18" s="28"/>
      <c r="R18" s="20"/>
      <c r="S18" s="20"/>
      <c r="T18" s="20"/>
      <c r="U18" s="20"/>
      <c r="V18" s="20"/>
      <c r="W18" s="20"/>
      <c r="X18" s="20"/>
      <c r="Y18" s="20"/>
      <c r="Z18" s="20"/>
      <c r="AA18" s="20"/>
      <c r="AB18" s="20"/>
      <c r="AF18" s="25"/>
    </row>
    <row r="19" spans="1:35" ht="18" customHeight="1">
      <c r="A19" s="24"/>
      <c r="B19" s="17"/>
      <c r="C19" s="443" t="s">
        <v>272</v>
      </c>
      <c r="D19" s="435"/>
      <c r="E19" s="435"/>
      <c r="F19" s="435"/>
      <c r="G19" s="17"/>
      <c r="H19" s="17"/>
      <c r="I19" s="17"/>
      <c r="K19" s="20"/>
      <c r="L19" s="20"/>
      <c r="M19" s="20"/>
      <c r="N19" s="20"/>
      <c r="O19" s="20"/>
      <c r="P19" s="20"/>
      <c r="Q19" s="20"/>
      <c r="R19" s="20"/>
      <c r="S19" s="20"/>
      <c r="T19" s="20"/>
      <c r="U19" s="20"/>
      <c r="V19" s="20"/>
      <c r="W19" s="20"/>
      <c r="AF19" s="25"/>
    </row>
    <row r="20" spans="1:35" ht="18" customHeight="1">
      <c r="A20" s="24"/>
      <c r="B20" s="27" t="s">
        <v>55</v>
      </c>
      <c r="C20" s="435"/>
      <c r="D20" s="435"/>
      <c r="E20" s="435"/>
      <c r="F20" s="435"/>
      <c r="G20" s="435" t="s">
        <v>201</v>
      </c>
      <c r="H20" s="435"/>
      <c r="I20" s="435"/>
      <c r="J20" s="435"/>
      <c r="K20" s="418" t="s">
        <v>45</v>
      </c>
      <c r="L20" s="418"/>
      <c r="M20" s="433" t="str">
        <f>IF(入力シート!C23="","",入力シート!C23)</f>
        <v/>
      </c>
      <c r="N20" s="433"/>
      <c r="O20" s="433"/>
      <c r="P20" s="433"/>
      <c r="Q20" s="433"/>
      <c r="R20" s="433"/>
      <c r="S20" s="433"/>
      <c r="T20" s="433"/>
      <c r="U20" s="433"/>
      <c r="V20" s="433"/>
      <c r="W20" s="433"/>
      <c r="X20" s="433"/>
      <c r="Y20" s="433"/>
      <c r="Z20" s="433"/>
      <c r="AA20" s="433"/>
      <c r="AB20" s="433"/>
      <c r="AC20" s="433"/>
      <c r="AD20" s="433"/>
      <c r="AE20" s="433"/>
      <c r="AF20" s="25"/>
      <c r="AH20" s="252" t="s">
        <v>332</v>
      </c>
      <c r="AI20" s="253" t="s">
        <v>333</v>
      </c>
    </row>
    <row r="21" spans="1:35" ht="18" customHeight="1">
      <c r="A21" s="24"/>
      <c r="B21" s="27"/>
      <c r="C21" s="435"/>
      <c r="D21" s="435"/>
      <c r="E21" s="435"/>
      <c r="F21" s="435"/>
      <c r="G21" s="17"/>
      <c r="H21" s="17"/>
      <c r="I21" s="17"/>
      <c r="J21" s="17"/>
      <c r="K21" s="20"/>
      <c r="L21" s="20"/>
      <c r="M21" s="18"/>
      <c r="N21" s="18"/>
      <c r="O21" s="18"/>
      <c r="P21" s="18"/>
      <c r="Q21" s="18"/>
      <c r="R21" s="18"/>
      <c r="S21" s="18"/>
      <c r="T21" s="18"/>
      <c r="U21" s="18"/>
      <c r="V21" s="18"/>
      <c r="W21" s="18"/>
      <c r="X21" s="18"/>
      <c r="Y21" s="18"/>
      <c r="Z21" s="18"/>
      <c r="AA21" s="18"/>
      <c r="AB21" s="18"/>
      <c r="AC21" s="18"/>
      <c r="AD21" s="18"/>
      <c r="AE21" s="18"/>
      <c r="AF21" s="25"/>
    </row>
    <row r="22" spans="1:35" ht="18" customHeight="1">
      <c r="A22" s="24"/>
      <c r="B22" s="27"/>
      <c r="C22" s="17"/>
      <c r="D22" s="17"/>
      <c r="E22" s="17"/>
      <c r="F22" s="17"/>
      <c r="G22" s="17"/>
      <c r="H22" s="17"/>
      <c r="I22" s="17"/>
      <c r="J22" s="17"/>
      <c r="K22" s="20"/>
      <c r="L22" s="20"/>
      <c r="M22" s="18"/>
      <c r="N22" s="18"/>
      <c r="O22" s="18"/>
      <c r="P22" s="18"/>
      <c r="Q22" s="18"/>
      <c r="R22" s="18"/>
      <c r="S22" s="18"/>
      <c r="T22" s="18"/>
      <c r="U22" s="18"/>
      <c r="V22" s="18"/>
      <c r="W22" s="18"/>
      <c r="X22" s="18"/>
      <c r="Y22" s="18"/>
      <c r="Z22" s="18"/>
      <c r="AA22" s="18"/>
      <c r="AB22" s="18"/>
      <c r="AC22" s="18"/>
      <c r="AD22" s="18"/>
      <c r="AE22" s="18"/>
      <c r="AF22" s="25"/>
    </row>
    <row r="23" spans="1:35" ht="18" customHeight="1">
      <c r="A23" s="24"/>
      <c r="B23" s="27" t="s">
        <v>252</v>
      </c>
      <c r="C23" s="435" t="s">
        <v>225</v>
      </c>
      <c r="D23" s="435"/>
      <c r="E23" s="435"/>
      <c r="F23" s="435"/>
      <c r="G23" s="435"/>
      <c r="H23" s="435"/>
      <c r="I23" s="435"/>
      <c r="J23" s="435"/>
      <c r="K23" s="418" t="s">
        <v>45</v>
      </c>
      <c r="L23" s="418"/>
      <c r="M23" s="433" t="str">
        <f>IF(入力シート!C25="","",入力シート!C25)</f>
        <v/>
      </c>
      <c r="N23" s="433"/>
      <c r="O23" s="433"/>
      <c r="P23" s="433"/>
      <c r="Q23" s="433"/>
      <c r="R23" s="433"/>
      <c r="S23" s="433"/>
      <c r="T23" s="433"/>
      <c r="U23" s="433"/>
      <c r="V23" s="433"/>
      <c r="W23" s="433"/>
      <c r="X23" s="433"/>
      <c r="Y23" s="433"/>
      <c r="Z23" s="433"/>
      <c r="AA23" s="433"/>
      <c r="AB23" s="433"/>
      <c r="AC23" s="433"/>
      <c r="AD23" s="433"/>
      <c r="AE23" s="433"/>
      <c r="AF23" s="25"/>
      <c r="AH23" s="19" t="s">
        <v>292</v>
      </c>
    </row>
    <row r="24" spans="1:35" ht="18" customHeight="1">
      <c r="A24" s="24"/>
      <c r="B24" s="27"/>
      <c r="C24" s="17"/>
      <c r="D24" s="17"/>
      <c r="E24" s="17"/>
      <c r="F24" s="17"/>
      <c r="G24" s="17"/>
      <c r="H24" s="17"/>
      <c r="I24" s="17"/>
      <c r="J24" s="17"/>
      <c r="K24" s="20"/>
      <c r="L24" s="20"/>
      <c r="M24" s="180"/>
      <c r="N24" s="180"/>
      <c r="O24" s="180"/>
      <c r="P24" s="180"/>
      <c r="Q24" s="180"/>
      <c r="R24" s="180"/>
      <c r="S24" s="180"/>
      <c r="T24" s="180"/>
      <c r="U24" s="180"/>
      <c r="V24" s="180"/>
      <c r="W24" s="180"/>
      <c r="X24" s="180"/>
      <c r="Y24" s="180"/>
      <c r="Z24" s="180"/>
      <c r="AA24" s="180"/>
      <c r="AB24" s="180"/>
      <c r="AC24" s="180"/>
      <c r="AD24" s="180"/>
      <c r="AE24" s="180"/>
      <c r="AF24" s="25"/>
    </row>
    <row r="25" spans="1:35" ht="18" customHeight="1">
      <c r="A25" s="24"/>
      <c r="B25" s="27"/>
      <c r="C25" s="17"/>
      <c r="D25" s="17"/>
      <c r="E25" s="17"/>
      <c r="F25" s="17"/>
      <c r="G25" s="17"/>
      <c r="H25" s="17"/>
      <c r="I25" s="17"/>
      <c r="J25" s="17"/>
      <c r="K25" s="20"/>
      <c r="L25" s="20"/>
      <c r="M25" s="18"/>
      <c r="N25" s="18"/>
      <c r="O25" s="18"/>
      <c r="P25" s="18"/>
      <c r="Q25" s="18"/>
      <c r="R25" s="18"/>
      <c r="S25" s="18"/>
      <c r="T25" s="18"/>
      <c r="U25" s="18"/>
      <c r="V25" s="18"/>
      <c r="W25" s="18"/>
      <c r="X25" s="18"/>
      <c r="Y25" s="18"/>
      <c r="Z25" s="18"/>
      <c r="AA25" s="18"/>
      <c r="AB25" s="18"/>
      <c r="AC25" s="18"/>
      <c r="AD25" s="18"/>
      <c r="AE25" s="18"/>
      <c r="AF25" s="25"/>
    </row>
    <row r="26" spans="1:35" ht="18" customHeight="1">
      <c r="A26" s="24"/>
      <c r="D26" s="434" t="s">
        <v>56</v>
      </c>
      <c r="E26" s="434"/>
      <c r="F26" s="434"/>
      <c r="G26" s="434"/>
      <c r="H26" s="434"/>
      <c r="I26" s="434"/>
      <c r="J26" s="434"/>
      <c r="K26" s="434"/>
      <c r="L26" s="434"/>
      <c r="M26" s="434"/>
      <c r="N26" s="434"/>
      <c r="O26" s="434"/>
      <c r="P26" s="434"/>
      <c r="Q26" s="434"/>
      <c r="R26" s="434"/>
      <c r="S26" s="434"/>
      <c r="T26" s="434"/>
      <c r="U26" s="434"/>
      <c r="V26" s="434"/>
      <c r="W26" s="434"/>
      <c r="X26" s="434"/>
      <c r="Y26" s="434"/>
      <c r="Z26" s="434"/>
      <c r="AA26" s="434"/>
      <c r="AB26" s="434"/>
      <c r="AC26" s="434"/>
      <c r="AD26" s="434"/>
      <c r="AE26" s="434"/>
      <c r="AF26" s="25"/>
    </row>
    <row r="27" spans="1:35" ht="18" customHeight="1">
      <c r="A27" s="24"/>
      <c r="C27" s="434"/>
      <c r="D27" s="434"/>
      <c r="E27" s="434"/>
      <c r="F27" s="434"/>
      <c r="G27" s="434"/>
      <c r="H27" s="434"/>
      <c r="I27" s="434"/>
      <c r="J27" s="434"/>
      <c r="K27" s="434"/>
      <c r="L27" s="434"/>
      <c r="M27" s="434"/>
      <c r="N27" s="434"/>
      <c r="O27" s="434"/>
      <c r="P27" s="434"/>
      <c r="Q27" s="434"/>
      <c r="R27" s="434"/>
      <c r="S27" s="434"/>
      <c r="T27" s="434"/>
      <c r="U27" s="434"/>
      <c r="V27" s="434"/>
      <c r="W27" s="434"/>
      <c r="X27" s="434"/>
      <c r="Y27" s="434"/>
      <c r="Z27" s="434"/>
      <c r="AA27" s="434"/>
      <c r="AB27" s="434"/>
      <c r="AC27" s="434"/>
      <c r="AD27" s="434"/>
      <c r="AE27" s="29"/>
      <c r="AF27" s="25"/>
    </row>
    <row r="28" spans="1:35" ht="18" customHeight="1">
      <c r="A28" s="24"/>
      <c r="B28" s="29"/>
      <c r="C28" s="29"/>
      <c r="D28" s="29"/>
      <c r="E28" s="29"/>
      <c r="F28" s="29"/>
      <c r="G28" s="29"/>
      <c r="H28" s="29"/>
      <c r="I28" s="29"/>
      <c r="J28" s="29"/>
      <c r="K28" s="29"/>
      <c r="L28" s="29"/>
      <c r="M28" s="29"/>
      <c r="N28" s="29"/>
      <c r="O28" s="29"/>
      <c r="P28" s="29"/>
      <c r="Q28" s="29"/>
      <c r="R28" s="29"/>
      <c r="S28" s="29"/>
      <c r="T28" s="29"/>
      <c r="U28" s="29"/>
      <c r="V28" s="29"/>
      <c r="W28" s="29"/>
      <c r="X28" s="29"/>
      <c r="Y28" s="29"/>
      <c r="Z28" s="29"/>
      <c r="AA28" s="29"/>
      <c r="AB28" s="29"/>
      <c r="AC28" s="29"/>
      <c r="AD28" s="29"/>
      <c r="AE28" s="29"/>
      <c r="AF28" s="25"/>
    </row>
    <row r="29" spans="1:35" ht="18" customHeight="1">
      <c r="A29" s="24"/>
      <c r="U29" s="418" t="str">
        <f>IF(仲裁合意書!Q32="","",仲裁合意書!Q32)</f>
        <v>令和</v>
      </c>
      <c r="V29" s="418"/>
      <c r="W29" s="392" t="str">
        <f>IF(仲裁合意書!S32="","",仲裁合意書!S32)</f>
        <v/>
      </c>
      <c r="X29" s="392"/>
      <c r="Y29" s="20" t="s">
        <v>9</v>
      </c>
      <c r="Z29" s="385" t="str">
        <f>IF(仲裁合意書!W32="","",仲裁合意書!W32)</f>
        <v/>
      </c>
      <c r="AA29" s="385"/>
      <c r="AB29" s="20" t="s">
        <v>10</v>
      </c>
      <c r="AC29" s="386" t="str">
        <f>IF(仲裁合意書!AA32="","",仲裁合意書!AA32)</f>
        <v/>
      </c>
      <c r="AD29" s="386"/>
      <c r="AE29" s="20" t="s">
        <v>11</v>
      </c>
      <c r="AF29" s="25"/>
    </row>
    <row r="30" spans="1:35" ht="18" customHeight="1">
      <c r="A30" s="24"/>
      <c r="J30" s="418"/>
      <c r="K30" s="418"/>
      <c r="L30" s="418"/>
      <c r="M30" s="418"/>
      <c r="N30" s="418"/>
      <c r="AF30" s="25"/>
    </row>
    <row r="31" spans="1:35" ht="18" customHeight="1">
      <c r="A31" s="24"/>
      <c r="J31" s="20"/>
      <c r="K31" s="20"/>
      <c r="L31" s="20"/>
      <c r="M31" s="20"/>
      <c r="N31" s="20"/>
      <c r="R31" s="437" t="str">
        <f>IF(入力シート!$C$17="","",入力シート!$C$17)</f>
        <v/>
      </c>
      <c r="S31" s="437"/>
      <c r="T31" s="437"/>
      <c r="U31" s="437"/>
      <c r="V31" s="437"/>
      <c r="W31" s="437"/>
      <c r="X31" s="437"/>
      <c r="Y31" s="437"/>
      <c r="Z31" s="437"/>
      <c r="AA31" s="437"/>
      <c r="AB31" s="437"/>
      <c r="AC31" s="437"/>
      <c r="AD31" s="437"/>
      <c r="AE31" s="437"/>
      <c r="AF31" s="25"/>
    </row>
    <row r="32" spans="1:35" ht="18" customHeight="1">
      <c r="A32" s="24"/>
      <c r="K32" s="435" t="s">
        <v>2</v>
      </c>
      <c r="L32" s="435"/>
      <c r="M32" s="435"/>
      <c r="N32" s="435"/>
      <c r="O32" s="435"/>
      <c r="P32" s="435"/>
      <c r="R32" s="437"/>
      <c r="S32" s="437"/>
      <c r="T32" s="437"/>
      <c r="U32" s="437"/>
      <c r="V32" s="437"/>
      <c r="W32" s="437"/>
      <c r="X32" s="437"/>
      <c r="Y32" s="437"/>
      <c r="Z32" s="437"/>
      <c r="AA32" s="437"/>
      <c r="AB32" s="437"/>
      <c r="AC32" s="437"/>
      <c r="AD32" s="437"/>
      <c r="AE32" s="437"/>
      <c r="AF32" s="25"/>
    </row>
    <row r="33" spans="1:32" ht="18" customHeight="1">
      <c r="A33" s="24"/>
      <c r="K33" s="17"/>
      <c r="L33" s="17"/>
      <c r="M33" s="17"/>
      <c r="N33" s="17"/>
      <c r="O33" s="17"/>
      <c r="P33" s="17"/>
      <c r="R33" s="30"/>
      <c r="S33" s="30"/>
      <c r="T33" s="30"/>
      <c r="U33" s="30"/>
      <c r="V33" s="30"/>
      <c r="W33" s="30"/>
      <c r="X33" s="30"/>
      <c r="Y33" s="30"/>
      <c r="Z33" s="30"/>
      <c r="AA33" s="30"/>
      <c r="AB33" s="30"/>
      <c r="AC33" s="30"/>
      <c r="AD33" s="30"/>
      <c r="AE33" s="30"/>
      <c r="AF33" s="25"/>
    </row>
    <row r="34" spans="1:32" ht="18" customHeight="1">
      <c r="A34" s="24"/>
      <c r="E34" s="418" t="s">
        <v>8</v>
      </c>
      <c r="F34" s="418"/>
      <c r="G34" s="418"/>
      <c r="H34" s="418"/>
      <c r="I34" s="418"/>
      <c r="K34" s="435" t="s">
        <v>4</v>
      </c>
      <c r="L34" s="435"/>
      <c r="M34" s="435"/>
      <c r="N34" s="435"/>
      <c r="O34" s="435"/>
      <c r="P34" s="435"/>
      <c r="R34" s="436" t="str">
        <f>IF(入力シート!C18="","",入力シート!C18)</f>
        <v/>
      </c>
      <c r="S34" s="436"/>
      <c r="T34" s="436"/>
      <c r="U34" s="436"/>
      <c r="V34" s="436"/>
      <c r="W34" s="436"/>
      <c r="X34" s="436"/>
      <c r="Y34" s="436"/>
      <c r="Z34" s="436"/>
      <c r="AA34" s="436"/>
      <c r="AB34" s="436"/>
      <c r="AC34" s="436"/>
      <c r="AD34" s="436"/>
      <c r="AE34" s="436"/>
      <c r="AF34" s="25"/>
    </row>
    <row r="35" spans="1:32" ht="18" customHeight="1">
      <c r="A35" s="24"/>
      <c r="K35" s="17"/>
      <c r="L35" s="17"/>
      <c r="M35" s="17"/>
      <c r="N35" s="17"/>
      <c r="O35" s="17"/>
      <c r="P35" s="17"/>
      <c r="R35" s="30"/>
      <c r="S35" s="30"/>
      <c r="T35" s="30"/>
      <c r="U35" s="30"/>
      <c r="V35" s="30"/>
      <c r="W35" s="30"/>
      <c r="X35" s="30"/>
      <c r="Y35" s="30"/>
      <c r="Z35" s="30"/>
      <c r="AA35" s="30"/>
      <c r="AB35" s="30"/>
      <c r="AC35" s="30"/>
      <c r="AD35" s="30"/>
      <c r="AE35" s="30"/>
      <c r="AF35" s="25"/>
    </row>
    <row r="36" spans="1:32" ht="18" customHeight="1">
      <c r="A36" s="24"/>
      <c r="K36" s="435" t="s">
        <v>0</v>
      </c>
      <c r="L36" s="435"/>
      <c r="M36" s="435"/>
      <c r="N36" s="435"/>
      <c r="O36" s="435"/>
      <c r="P36" s="435"/>
      <c r="R36" s="436" t="str">
        <f>IF(入力シート!C19="","",入力シート!C19)&amp;"　　印"</f>
        <v>　　印</v>
      </c>
      <c r="S36" s="436"/>
      <c r="T36" s="436"/>
      <c r="U36" s="436"/>
      <c r="V36" s="436"/>
      <c r="W36" s="436"/>
      <c r="X36" s="436"/>
      <c r="Y36" s="436"/>
      <c r="Z36" s="436"/>
      <c r="AA36" s="436"/>
      <c r="AB36" s="436"/>
      <c r="AC36" s="436"/>
      <c r="AD36" s="436"/>
      <c r="AE36" s="436"/>
      <c r="AF36" s="25"/>
    </row>
    <row r="37" spans="1:32" ht="18" customHeight="1">
      <c r="A37" s="24"/>
      <c r="K37" s="17"/>
      <c r="L37" s="17"/>
      <c r="M37" s="17"/>
      <c r="N37" s="17"/>
      <c r="O37" s="17"/>
      <c r="P37" s="17"/>
      <c r="R37" s="30"/>
      <c r="S37" s="30"/>
      <c r="T37" s="30"/>
      <c r="U37" s="30"/>
      <c r="V37" s="30"/>
      <c r="W37" s="30"/>
      <c r="X37" s="30"/>
      <c r="Y37" s="30"/>
      <c r="Z37" s="30"/>
      <c r="AA37" s="30"/>
      <c r="AB37" s="30"/>
      <c r="AC37" s="30"/>
      <c r="AD37" s="31"/>
      <c r="AE37" s="31"/>
      <c r="AF37" s="25"/>
    </row>
    <row r="38" spans="1:32" ht="18" customHeight="1">
      <c r="A38" s="24"/>
      <c r="B38" s="18"/>
      <c r="C38" s="18"/>
      <c r="D38" s="18"/>
      <c r="E38" s="18"/>
      <c r="F38" s="18"/>
      <c r="G38" s="18"/>
      <c r="H38" s="18"/>
      <c r="I38" s="18"/>
      <c r="J38" s="18"/>
      <c r="K38" s="18"/>
      <c r="L38" s="18"/>
      <c r="AF38" s="25"/>
    </row>
    <row r="39" spans="1:32" ht="18" customHeight="1">
      <c r="A39" s="24"/>
      <c r="B39" s="18"/>
      <c r="C39" s="18"/>
      <c r="D39" s="18"/>
      <c r="E39" s="442" t="s">
        <v>57</v>
      </c>
      <c r="F39" s="442"/>
      <c r="G39" s="442"/>
      <c r="H39" s="442"/>
      <c r="I39" s="442"/>
      <c r="J39" s="227" t="str">
        <f>"西都市長　"&amp;入力シート!C1&amp;"　様"</f>
        <v>西都市長　押川　修一郎　様</v>
      </c>
      <c r="K39" s="227"/>
      <c r="T39" s="229"/>
      <c r="W39" s="229"/>
      <c r="X39" s="229"/>
      <c r="AF39" s="25"/>
    </row>
    <row r="40" spans="1:32" ht="18" customHeight="1">
      <c r="A40" s="24"/>
      <c r="T40" s="30"/>
      <c r="U40" s="30"/>
      <c r="V40" s="30"/>
      <c r="W40" s="30"/>
      <c r="X40" s="30"/>
      <c r="Y40" s="30"/>
      <c r="Z40" s="30"/>
      <c r="AA40" s="30"/>
      <c r="AB40" s="30"/>
      <c r="AC40" s="30"/>
      <c r="AD40" s="31"/>
      <c r="AE40" s="31"/>
      <c r="AF40" s="25"/>
    </row>
    <row r="41" spans="1:32" ht="18" customHeight="1">
      <c r="A41" s="32"/>
      <c r="B41" s="33"/>
      <c r="C41" s="33"/>
      <c r="D41" s="33"/>
      <c r="E41" s="33"/>
      <c r="F41" s="33"/>
      <c r="G41" s="33"/>
      <c r="H41" s="33"/>
      <c r="I41" s="33"/>
      <c r="J41" s="33"/>
      <c r="K41" s="33"/>
      <c r="L41" s="33"/>
      <c r="M41" s="33"/>
      <c r="N41" s="33"/>
      <c r="O41" s="33"/>
      <c r="P41" s="33"/>
      <c r="Q41" s="33"/>
      <c r="R41" s="33"/>
      <c r="S41" s="33"/>
      <c r="T41" s="33"/>
      <c r="U41" s="33"/>
      <c r="V41" s="33"/>
      <c r="W41" s="33"/>
      <c r="X41" s="33"/>
      <c r="Y41" s="33"/>
      <c r="Z41" s="33"/>
      <c r="AA41" s="33"/>
      <c r="AB41" s="33"/>
      <c r="AC41" s="33"/>
      <c r="AD41" s="33"/>
      <c r="AE41" s="33"/>
      <c r="AF41" s="34"/>
    </row>
  </sheetData>
  <mergeCells count="39">
    <mergeCell ref="K17:L17"/>
    <mergeCell ref="G20:J20"/>
    <mergeCell ref="C19:F21"/>
    <mergeCell ref="K20:L20"/>
    <mergeCell ref="M20:AE20"/>
    <mergeCell ref="E39:I39"/>
    <mergeCell ref="J30:N30"/>
    <mergeCell ref="E34:I34"/>
    <mergeCell ref="K34:P34"/>
    <mergeCell ref="K32:P32"/>
    <mergeCell ref="K36:P36"/>
    <mergeCell ref="B3:AE3"/>
    <mergeCell ref="C17:J17"/>
    <mergeCell ref="M8:AE8"/>
    <mergeCell ref="M11:AE11"/>
    <mergeCell ref="M17:AE17"/>
    <mergeCell ref="M7:AE7"/>
    <mergeCell ref="K8:L8"/>
    <mergeCell ref="K11:L11"/>
    <mergeCell ref="U14:V14"/>
    <mergeCell ref="C14:J14"/>
    <mergeCell ref="K14:L14"/>
    <mergeCell ref="C8:J8"/>
    <mergeCell ref="C11:J11"/>
    <mergeCell ref="R14:S14"/>
    <mergeCell ref="M14:N14"/>
    <mergeCell ref="O14:P14"/>
    <mergeCell ref="AC29:AD29"/>
    <mergeCell ref="U29:V29"/>
    <mergeCell ref="W29:X29"/>
    <mergeCell ref="Z29:AA29"/>
    <mergeCell ref="R36:AE36"/>
    <mergeCell ref="R34:AE34"/>
    <mergeCell ref="R31:AE32"/>
    <mergeCell ref="M23:AE23"/>
    <mergeCell ref="D26:AE26"/>
    <mergeCell ref="C27:AD27"/>
    <mergeCell ref="C23:J23"/>
    <mergeCell ref="K23:L23"/>
  </mergeCells>
  <phoneticPr fontId="3"/>
  <printOptions horizontalCentered="1"/>
  <pageMargins left="0.78740157480314965" right="0.78740157480314965" top="0.98425196850393704" bottom="0.98425196850393704" header="0.39370078740157483" footer="0.39370078740157483"/>
  <pageSetup paperSize="9" scale="97"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sheetPr>
  <dimension ref="A1:BQ81"/>
  <sheetViews>
    <sheetView view="pageBreakPreview" topLeftCell="A52" zoomScale="115" zoomScaleNormal="100" zoomScaleSheetLayoutView="115" workbookViewId="0">
      <selection activeCell="T9" sqref="T9:AG10"/>
    </sheetView>
  </sheetViews>
  <sheetFormatPr defaultColWidth="2.625" defaultRowHeight="9.9499999999999993" customHeight="1"/>
  <cols>
    <col min="1" max="70" width="2.625" style="19"/>
    <col min="71" max="71" width="3.5" style="19" customWidth="1"/>
    <col min="72" max="16384" width="2.625" style="19"/>
  </cols>
  <sheetData>
    <row r="1" spans="1:33" ht="9.9499999999999993" customHeight="1">
      <c r="A1" s="449"/>
      <c r="B1" s="449"/>
      <c r="C1" s="449"/>
      <c r="D1" s="449"/>
      <c r="E1" s="449"/>
      <c r="F1" s="449"/>
      <c r="G1" s="449"/>
      <c r="H1" s="449"/>
      <c r="I1" s="449"/>
      <c r="J1" s="449"/>
      <c r="K1" s="449"/>
      <c r="L1" s="449"/>
      <c r="M1" s="449"/>
      <c r="N1" s="449"/>
      <c r="O1" s="449"/>
      <c r="P1" s="449"/>
      <c r="Q1" s="449"/>
      <c r="R1" s="449"/>
      <c r="S1" s="449"/>
      <c r="T1" s="449"/>
      <c r="U1" s="449"/>
      <c r="V1" s="449"/>
      <c r="W1" s="449"/>
      <c r="X1" s="449"/>
      <c r="Y1" s="449"/>
      <c r="Z1" s="449"/>
      <c r="AA1" s="449"/>
      <c r="AB1" s="449"/>
      <c r="AC1" s="449"/>
      <c r="AD1" s="449"/>
      <c r="AE1" s="449"/>
      <c r="AF1" s="449"/>
      <c r="AG1" s="449"/>
    </row>
    <row r="2" spans="1:33" ht="9.9499999999999993" customHeight="1">
      <c r="A2" s="449"/>
      <c r="B2" s="449"/>
      <c r="C2" s="449"/>
      <c r="D2" s="449"/>
      <c r="E2" s="449"/>
      <c r="F2" s="449"/>
      <c r="G2" s="449"/>
      <c r="H2" s="449"/>
      <c r="I2" s="449"/>
      <c r="J2" s="449"/>
      <c r="K2" s="449"/>
      <c r="L2" s="449"/>
      <c r="M2" s="449"/>
      <c r="N2" s="449"/>
      <c r="O2" s="449"/>
      <c r="P2" s="449"/>
      <c r="Q2" s="449"/>
      <c r="R2" s="449"/>
      <c r="S2" s="449"/>
      <c r="T2" s="449"/>
      <c r="U2" s="449"/>
      <c r="V2" s="449"/>
      <c r="W2" s="449"/>
      <c r="X2" s="449"/>
      <c r="Y2" s="449"/>
      <c r="Z2" s="449"/>
      <c r="AA2" s="449"/>
      <c r="AB2" s="449"/>
      <c r="AC2" s="449"/>
      <c r="AD2" s="449"/>
      <c r="AE2" s="449"/>
      <c r="AF2" s="449"/>
      <c r="AG2" s="449"/>
    </row>
    <row r="3" spans="1:33" ht="9.9499999999999993" customHeight="1">
      <c r="A3" s="449" t="s">
        <v>212</v>
      </c>
      <c r="B3" s="449"/>
      <c r="C3" s="449"/>
      <c r="D3" s="449"/>
      <c r="E3" s="449"/>
      <c r="F3" s="449"/>
      <c r="G3" s="449"/>
      <c r="H3" s="449"/>
      <c r="I3" s="449"/>
      <c r="J3" s="449"/>
      <c r="K3" s="449"/>
      <c r="L3" s="449"/>
      <c r="M3" s="449"/>
      <c r="N3" s="449"/>
      <c r="O3" s="449"/>
      <c r="P3" s="449"/>
      <c r="Q3" s="449"/>
      <c r="R3" s="449"/>
      <c r="S3" s="449"/>
      <c r="T3" s="449"/>
      <c r="U3" s="449"/>
      <c r="V3" s="449"/>
      <c r="W3" s="449"/>
      <c r="X3" s="449"/>
      <c r="Y3" s="449"/>
      <c r="Z3" s="449"/>
      <c r="AA3" s="449"/>
      <c r="AB3" s="449"/>
      <c r="AC3" s="449"/>
      <c r="AD3" s="449"/>
      <c r="AE3" s="449"/>
      <c r="AF3" s="449"/>
      <c r="AG3" s="449"/>
    </row>
    <row r="4" spans="1:33" ht="9.9499999999999993" customHeight="1">
      <c r="A4" s="449"/>
      <c r="B4" s="449"/>
      <c r="C4" s="449"/>
      <c r="D4" s="449"/>
      <c r="E4" s="449"/>
      <c r="F4" s="449"/>
      <c r="G4" s="449"/>
      <c r="H4" s="449"/>
      <c r="I4" s="449"/>
      <c r="J4" s="449"/>
      <c r="K4" s="449"/>
      <c r="L4" s="449"/>
      <c r="M4" s="449"/>
      <c r="N4" s="449"/>
      <c r="O4" s="449"/>
      <c r="P4" s="449"/>
      <c r="Q4" s="449"/>
      <c r="R4" s="449"/>
      <c r="S4" s="449"/>
      <c r="T4" s="449"/>
      <c r="U4" s="449"/>
      <c r="V4" s="449"/>
      <c r="W4" s="449"/>
      <c r="X4" s="449"/>
      <c r="Y4" s="449"/>
      <c r="Z4" s="449"/>
      <c r="AA4" s="449"/>
      <c r="AB4" s="449"/>
      <c r="AC4" s="449"/>
      <c r="AD4" s="449"/>
      <c r="AE4" s="449"/>
      <c r="AF4" s="449"/>
      <c r="AG4" s="449"/>
    </row>
    <row r="5" spans="1:33" ht="9.9499999999999993" customHeight="1">
      <c r="A5" s="449"/>
      <c r="B5" s="449"/>
      <c r="C5" s="449"/>
      <c r="D5" s="449"/>
      <c r="E5" s="449"/>
      <c r="F5" s="449"/>
      <c r="G5" s="449"/>
      <c r="H5" s="449"/>
      <c r="I5" s="449"/>
      <c r="J5" s="449"/>
      <c r="K5" s="449"/>
      <c r="L5" s="449"/>
      <c r="M5" s="449"/>
      <c r="N5" s="449"/>
      <c r="O5" s="449"/>
      <c r="P5" s="449"/>
      <c r="Q5" s="449"/>
      <c r="R5" s="449"/>
      <c r="S5" s="449"/>
      <c r="T5" s="449"/>
      <c r="U5" s="449"/>
      <c r="V5" s="449"/>
      <c r="W5" s="449"/>
      <c r="X5" s="449"/>
      <c r="Y5" s="449"/>
      <c r="Z5" s="449"/>
      <c r="AA5" s="449"/>
      <c r="AB5" s="449"/>
      <c r="AC5" s="449"/>
      <c r="AD5" s="449"/>
      <c r="AE5" s="449"/>
      <c r="AF5" s="449"/>
      <c r="AG5" s="449"/>
    </row>
    <row r="6" spans="1:33" ht="9.9499999999999993" customHeight="1">
      <c r="A6" s="449"/>
      <c r="B6" s="449"/>
      <c r="C6" s="449"/>
      <c r="D6" s="449"/>
      <c r="E6" s="449"/>
      <c r="F6" s="449"/>
      <c r="G6" s="449"/>
      <c r="H6" s="449"/>
      <c r="I6" s="449"/>
      <c r="J6" s="449"/>
      <c r="K6" s="449"/>
      <c r="L6" s="449"/>
      <c r="M6" s="449"/>
      <c r="N6" s="449"/>
      <c r="O6" s="449"/>
      <c r="P6" s="449"/>
      <c r="Q6" s="449"/>
      <c r="R6" s="449"/>
      <c r="S6" s="449"/>
      <c r="T6" s="449"/>
      <c r="U6" s="449"/>
      <c r="V6" s="449"/>
      <c r="W6" s="449"/>
      <c r="X6" s="449"/>
      <c r="Y6" s="449"/>
      <c r="Z6" s="449"/>
      <c r="AA6" s="449"/>
      <c r="AB6" s="449"/>
      <c r="AC6" s="449"/>
      <c r="AD6" s="449"/>
      <c r="AE6" s="449"/>
      <c r="AF6" s="449"/>
      <c r="AG6" s="449"/>
    </row>
    <row r="7" spans="1:33" ht="9.9499999999999993" customHeight="1">
      <c r="A7" s="41"/>
      <c r="B7" s="41"/>
      <c r="C7" s="41"/>
      <c r="D7" s="41"/>
      <c r="E7" s="41"/>
      <c r="F7" s="41"/>
      <c r="G7" s="41"/>
      <c r="H7" s="41"/>
      <c r="I7" s="41"/>
      <c r="J7" s="41"/>
      <c r="K7" s="41"/>
      <c r="L7" s="41"/>
      <c r="M7" s="41"/>
      <c r="N7" s="41"/>
      <c r="O7" s="41"/>
      <c r="P7" s="41"/>
      <c r="Q7" s="41"/>
      <c r="R7" s="41"/>
      <c r="S7" s="41"/>
      <c r="T7" s="41"/>
      <c r="U7" s="41"/>
      <c r="V7" s="41"/>
      <c r="W7" s="41"/>
      <c r="X7" s="41"/>
      <c r="Y7" s="41"/>
      <c r="Z7" s="41"/>
      <c r="AA7" s="41"/>
      <c r="AB7" s="41"/>
      <c r="AC7" s="41"/>
      <c r="AD7" s="41"/>
      <c r="AE7" s="41"/>
      <c r="AF7" s="41"/>
      <c r="AG7" s="41"/>
    </row>
    <row r="8" spans="1:33" ht="9.9499999999999993" customHeight="1">
      <c r="A8" s="41"/>
      <c r="B8" s="41"/>
      <c r="C8" s="41"/>
      <c r="D8" s="41"/>
      <c r="E8" s="41"/>
      <c r="F8" s="41"/>
      <c r="G8" s="41"/>
      <c r="H8" s="41"/>
      <c r="I8" s="41"/>
      <c r="J8" s="41"/>
      <c r="K8" s="41"/>
      <c r="L8" s="41"/>
      <c r="M8" s="41"/>
      <c r="N8" s="41"/>
      <c r="O8" s="41"/>
      <c r="P8" s="41"/>
      <c r="Q8" s="41"/>
      <c r="R8" s="41"/>
      <c r="S8" s="41"/>
      <c r="T8" s="41"/>
      <c r="U8" s="41"/>
      <c r="V8" s="41"/>
      <c r="W8" s="41"/>
      <c r="X8" s="41"/>
      <c r="Y8" s="41"/>
      <c r="Z8" s="41"/>
      <c r="AA8" s="41"/>
      <c r="AB8" s="41"/>
      <c r="AC8" s="41"/>
      <c r="AD8" s="41"/>
      <c r="AE8" s="41"/>
      <c r="AF8" s="41"/>
    </row>
    <row r="9" spans="1:33" ht="9.9499999999999993" customHeight="1">
      <c r="B9" s="104"/>
      <c r="C9" s="104"/>
      <c r="D9" s="104"/>
      <c r="E9" s="104"/>
      <c r="F9" s="104"/>
      <c r="G9" s="104"/>
      <c r="H9" s="104"/>
      <c r="I9" s="104"/>
      <c r="J9" s="104"/>
      <c r="L9" s="104"/>
      <c r="M9" s="104"/>
      <c r="N9" s="428" t="s">
        <v>4</v>
      </c>
      <c r="O9" s="428"/>
      <c r="P9" s="428"/>
      <c r="Q9" s="428"/>
      <c r="R9" s="428"/>
      <c r="S9" s="428"/>
      <c r="T9" s="451" t="str">
        <f>IF(入力シート!C18="","",入力シート!C18)</f>
        <v/>
      </c>
      <c r="U9" s="451"/>
      <c r="V9" s="451"/>
      <c r="W9" s="451"/>
      <c r="X9" s="451"/>
      <c r="Y9" s="451"/>
      <c r="Z9" s="451"/>
      <c r="AA9" s="451"/>
      <c r="AB9" s="451"/>
      <c r="AC9" s="451"/>
      <c r="AD9" s="451"/>
      <c r="AE9" s="451"/>
      <c r="AF9" s="451"/>
      <c r="AG9" s="451"/>
    </row>
    <row r="10" spans="1:33" ht="9.9499999999999993" customHeight="1">
      <c r="B10" s="104"/>
      <c r="C10" s="104"/>
      <c r="D10" s="104"/>
      <c r="E10" s="104"/>
      <c r="F10" s="104"/>
      <c r="G10" s="104"/>
      <c r="H10" s="104"/>
      <c r="I10" s="104"/>
      <c r="J10" s="104"/>
      <c r="K10" s="104"/>
      <c r="L10" s="104"/>
      <c r="M10" s="104"/>
      <c r="N10" s="428"/>
      <c r="O10" s="428"/>
      <c r="P10" s="428"/>
      <c r="Q10" s="428"/>
      <c r="R10" s="428"/>
      <c r="S10" s="428"/>
      <c r="T10" s="451"/>
      <c r="U10" s="451"/>
      <c r="V10" s="451"/>
      <c r="W10" s="451"/>
      <c r="X10" s="451"/>
      <c r="Y10" s="451"/>
      <c r="Z10" s="451"/>
      <c r="AA10" s="451"/>
      <c r="AB10" s="451"/>
      <c r="AC10" s="451"/>
      <c r="AD10" s="451"/>
      <c r="AE10" s="451"/>
      <c r="AF10" s="451"/>
      <c r="AG10" s="451"/>
    </row>
    <row r="11" spans="1:33" ht="9.9499999999999993" customHeight="1">
      <c r="B11" s="104"/>
      <c r="C11" s="104"/>
      <c r="D11" s="104"/>
      <c r="E11" s="104"/>
      <c r="F11" s="104"/>
      <c r="G11" s="104"/>
      <c r="H11" s="104"/>
      <c r="I11" s="104"/>
      <c r="J11" s="104"/>
      <c r="K11" s="428" t="s">
        <v>34</v>
      </c>
      <c r="L11" s="428"/>
      <c r="M11" s="428"/>
      <c r="N11" s="37"/>
      <c r="O11" s="37"/>
      <c r="P11" s="37"/>
      <c r="Q11" s="37"/>
      <c r="R11" s="37"/>
      <c r="S11" s="104"/>
      <c r="T11" s="104"/>
      <c r="U11" s="104"/>
      <c r="V11" s="104"/>
      <c r="W11" s="104"/>
      <c r="X11" s="104"/>
      <c r="Y11" s="104"/>
      <c r="Z11" s="104"/>
      <c r="AA11" s="104"/>
      <c r="AB11" s="104"/>
      <c r="AC11" s="104"/>
      <c r="AD11" s="104"/>
      <c r="AE11" s="104"/>
      <c r="AF11" s="104"/>
    </row>
    <row r="12" spans="1:33" ht="9.9499999999999993" customHeight="1">
      <c r="B12" s="104"/>
      <c r="C12" s="104"/>
      <c r="D12" s="104"/>
      <c r="E12" s="104"/>
      <c r="F12" s="104"/>
      <c r="G12" s="104"/>
      <c r="H12" s="104"/>
      <c r="I12" s="104"/>
      <c r="J12" s="104"/>
      <c r="K12" s="428"/>
      <c r="L12" s="428"/>
      <c r="M12" s="428"/>
      <c r="N12" s="37"/>
      <c r="O12" s="37"/>
      <c r="P12" s="37"/>
      <c r="Q12" s="37"/>
      <c r="R12" s="37"/>
      <c r="S12" s="104"/>
      <c r="T12" s="104"/>
      <c r="U12" s="104"/>
      <c r="V12" s="104"/>
      <c r="W12" s="104"/>
      <c r="X12" s="104"/>
      <c r="Y12" s="104"/>
      <c r="Z12" s="104"/>
      <c r="AA12" s="104"/>
      <c r="AB12" s="104"/>
      <c r="AC12" s="104"/>
      <c r="AD12" s="104"/>
      <c r="AE12" s="104"/>
      <c r="AF12" s="104"/>
    </row>
    <row r="13" spans="1:33" ht="9.9499999999999993" customHeight="1">
      <c r="B13" s="104"/>
      <c r="C13" s="104"/>
      <c r="D13" s="104"/>
      <c r="E13" s="104"/>
      <c r="F13" s="104"/>
      <c r="G13" s="104"/>
      <c r="H13" s="104"/>
      <c r="I13" s="104"/>
      <c r="J13" s="104"/>
      <c r="L13" s="104"/>
      <c r="M13" s="104"/>
      <c r="N13" s="428" t="s">
        <v>0</v>
      </c>
      <c r="O13" s="428"/>
      <c r="P13" s="428"/>
      <c r="Q13" s="428"/>
      <c r="R13" s="428"/>
      <c r="S13" s="428"/>
      <c r="T13" s="451" t="str">
        <f>IF(入力シート!C19="","",入力シート!C19)&amp;"　　印"</f>
        <v>　　印</v>
      </c>
      <c r="U13" s="451"/>
      <c r="V13" s="451"/>
      <c r="W13" s="451"/>
      <c r="X13" s="451"/>
      <c r="Y13" s="451"/>
      <c r="Z13" s="451"/>
      <c r="AA13" s="451"/>
      <c r="AB13" s="451"/>
      <c r="AC13" s="451"/>
      <c r="AD13" s="451"/>
      <c r="AE13" s="451"/>
      <c r="AF13" s="451"/>
      <c r="AG13" s="451"/>
    </row>
    <row r="14" spans="1:33" ht="9.9499999999999993" customHeight="1">
      <c r="B14" s="104"/>
      <c r="C14" s="104"/>
      <c r="D14" s="104"/>
      <c r="E14" s="104"/>
      <c r="F14" s="104"/>
      <c r="G14" s="104"/>
      <c r="H14" s="104"/>
      <c r="I14" s="104"/>
      <c r="J14" s="104"/>
      <c r="K14" s="104"/>
      <c r="L14" s="104"/>
      <c r="M14" s="104"/>
      <c r="N14" s="428"/>
      <c r="O14" s="428"/>
      <c r="P14" s="428"/>
      <c r="Q14" s="428"/>
      <c r="R14" s="428"/>
      <c r="S14" s="428"/>
      <c r="T14" s="451"/>
      <c r="U14" s="451"/>
      <c r="V14" s="451"/>
      <c r="W14" s="451"/>
      <c r="X14" s="451"/>
      <c r="Y14" s="451"/>
      <c r="Z14" s="451"/>
      <c r="AA14" s="451"/>
      <c r="AB14" s="451"/>
      <c r="AC14" s="451"/>
      <c r="AD14" s="451"/>
      <c r="AE14" s="451"/>
      <c r="AF14" s="451"/>
      <c r="AG14" s="451"/>
    </row>
    <row r="15" spans="1:33" ht="9.9499999999999993" customHeight="1">
      <c r="A15" s="74"/>
      <c r="B15" s="74"/>
      <c r="C15" s="74"/>
      <c r="D15" s="74"/>
      <c r="E15" s="74"/>
      <c r="F15" s="74"/>
      <c r="G15" s="92"/>
      <c r="H15" s="92"/>
      <c r="I15" s="92"/>
      <c r="J15" s="92"/>
      <c r="K15" s="92"/>
      <c r="L15" s="92"/>
      <c r="M15" s="92"/>
      <c r="N15" s="92"/>
      <c r="O15" s="92"/>
      <c r="P15" s="92"/>
      <c r="Q15" s="20"/>
      <c r="R15" s="20"/>
      <c r="S15" s="20"/>
      <c r="T15" s="20"/>
      <c r="U15" s="20"/>
      <c r="V15" s="20"/>
      <c r="W15" s="20"/>
      <c r="X15" s="20"/>
      <c r="Y15" s="20"/>
      <c r="Z15" s="20"/>
      <c r="AA15" s="20"/>
      <c r="AB15" s="20"/>
      <c r="AC15" s="20"/>
      <c r="AD15" s="20"/>
      <c r="AE15" s="20"/>
      <c r="AF15" s="20"/>
    </row>
    <row r="16" spans="1:33" ht="9.9499999999999993" customHeight="1">
      <c r="A16" s="74"/>
      <c r="B16" s="74"/>
      <c r="C16" s="74"/>
      <c r="D16" s="74"/>
      <c r="E16" s="74"/>
      <c r="F16" s="74"/>
      <c r="G16" s="92"/>
      <c r="H16" s="92"/>
      <c r="I16" s="92"/>
      <c r="J16" s="92"/>
      <c r="K16" s="428"/>
      <c r="L16" s="428"/>
      <c r="M16" s="428"/>
      <c r="N16" s="428"/>
      <c r="O16" s="428"/>
      <c r="P16" s="92"/>
      <c r="Q16" s="20"/>
      <c r="R16" s="20"/>
      <c r="S16" s="20"/>
      <c r="T16" s="20"/>
      <c r="U16" s="20"/>
      <c r="V16" s="20"/>
      <c r="W16" s="20"/>
      <c r="X16" s="20"/>
      <c r="Y16" s="20"/>
      <c r="Z16" s="20"/>
      <c r="AA16" s="20"/>
      <c r="AB16" s="20"/>
      <c r="AC16" s="20"/>
      <c r="AD16" s="20"/>
      <c r="AE16" s="20"/>
      <c r="AF16" s="20"/>
    </row>
    <row r="17" spans="1:69" ht="9.9499999999999993" customHeight="1">
      <c r="A17" s="74"/>
      <c r="B17" s="74"/>
      <c r="C17" s="74"/>
      <c r="D17" s="74"/>
      <c r="E17" s="74"/>
      <c r="F17" s="74"/>
      <c r="G17" s="92"/>
      <c r="H17" s="92"/>
      <c r="I17" s="92"/>
      <c r="J17" s="92"/>
      <c r="K17" s="428"/>
      <c r="L17" s="428"/>
      <c r="M17" s="428"/>
      <c r="N17" s="428"/>
      <c r="O17" s="428"/>
      <c r="P17" s="20"/>
      <c r="Q17" s="20"/>
      <c r="R17" s="20"/>
      <c r="S17" s="20"/>
      <c r="T17" s="20"/>
      <c r="U17" s="20"/>
      <c r="V17" s="20"/>
      <c r="W17" s="20"/>
      <c r="X17" s="20"/>
      <c r="Y17" s="20"/>
      <c r="Z17" s="20"/>
      <c r="AA17" s="20"/>
      <c r="AB17" s="20"/>
      <c r="AC17" s="20"/>
      <c r="AD17" s="20"/>
      <c r="AE17" s="20"/>
    </row>
    <row r="18" spans="1:69" ht="9.9499999999999993" customHeight="1">
      <c r="A18" s="41"/>
      <c r="B18" s="41"/>
      <c r="C18" s="41"/>
      <c r="D18" s="41"/>
      <c r="E18" s="41"/>
      <c r="F18" s="41"/>
      <c r="G18" s="41"/>
      <c r="H18" s="41"/>
      <c r="I18" s="41"/>
      <c r="J18" s="41"/>
      <c r="K18" s="428" t="s">
        <v>213</v>
      </c>
      <c r="L18" s="428"/>
      <c r="M18" s="428"/>
      <c r="N18" s="428"/>
      <c r="O18" s="428"/>
      <c r="P18" s="428" t="s">
        <v>3</v>
      </c>
      <c r="Q18" s="428"/>
      <c r="R18" s="428"/>
      <c r="S18" s="452" t="str">
        <f>IF(現場代理人等選任通知書!J11="","",現場代理人等選任通知書!J11)</f>
        <v/>
      </c>
      <c r="T18" s="452"/>
      <c r="U18" s="452"/>
      <c r="V18" s="452"/>
      <c r="W18" s="452"/>
      <c r="X18" s="452"/>
      <c r="Y18" s="452"/>
      <c r="Z18" s="452"/>
      <c r="AA18" s="452"/>
      <c r="AB18" s="452"/>
      <c r="AC18" s="452"/>
      <c r="AD18" s="452"/>
      <c r="AE18" s="41"/>
    </row>
    <row r="19" spans="1:69" ht="9.9499999999999993" customHeight="1">
      <c r="A19" s="41"/>
      <c r="B19" s="41"/>
      <c r="C19" s="41"/>
      <c r="D19" s="41"/>
      <c r="E19" s="41"/>
      <c r="F19" s="41"/>
      <c r="G19" s="41"/>
      <c r="H19" s="41"/>
      <c r="I19" s="41"/>
      <c r="J19" s="41"/>
      <c r="K19" s="428"/>
      <c r="L19" s="428"/>
      <c r="M19" s="428"/>
      <c r="N19" s="428"/>
      <c r="O19" s="428"/>
      <c r="P19" s="428"/>
      <c r="Q19" s="428"/>
      <c r="R19" s="428"/>
      <c r="S19" s="452"/>
      <c r="T19" s="452"/>
      <c r="U19" s="452"/>
      <c r="V19" s="452"/>
      <c r="W19" s="452"/>
      <c r="X19" s="452"/>
      <c r="Y19" s="452"/>
      <c r="Z19" s="452"/>
      <c r="AA19" s="452"/>
      <c r="AB19" s="452"/>
      <c r="AC19" s="452"/>
      <c r="AD19" s="452"/>
      <c r="AE19" s="41"/>
    </row>
    <row r="20" spans="1:69" ht="9.9499999999999993" customHeight="1">
      <c r="A20" s="41"/>
      <c r="B20" s="41"/>
      <c r="C20" s="41"/>
      <c r="D20" s="41"/>
      <c r="E20" s="41"/>
      <c r="F20" s="41"/>
      <c r="G20" s="41"/>
      <c r="H20" s="41"/>
      <c r="I20" s="41"/>
      <c r="J20" s="41"/>
      <c r="K20" s="428"/>
      <c r="L20" s="428"/>
      <c r="M20" s="428"/>
      <c r="N20" s="428"/>
      <c r="O20" s="428"/>
      <c r="P20" s="41"/>
      <c r="Q20" s="41"/>
      <c r="R20" s="41"/>
      <c r="S20" s="104"/>
      <c r="T20" s="104"/>
      <c r="U20" s="104"/>
      <c r="V20" s="104"/>
      <c r="W20" s="104"/>
      <c r="X20" s="104"/>
      <c r="Y20" s="104"/>
      <c r="Z20" s="104"/>
      <c r="AA20" s="104"/>
      <c r="AB20" s="104"/>
      <c r="AC20" s="104"/>
      <c r="AD20" s="104"/>
      <c r="AE20" s="41"/>
    </row>
    <row r="21" spans="1:69" ht="9.9499999999999993" customHeight="1">
      <c r="A21" s="41"/>
      <c r="B21" s="41"/>
      <c r="C21" s="41"/>
      <c r="D21" s="41"/>
      <c r="E21" s="41"/>
      <c r="F21" s="41"/>
      <c r="G21" s="41"/>
      <c r="H21" s="41"/>
      <c r="I21" s="41"/>
      <c r="J21" s="41"/>
      <c r="K21" s="428"/>
      <c r="L21" s="428"/>
      <c r="M21" s="428"/>
      <c r="N21" s="428"/>
      <c r="O21" s="428"/>
      <c r="P21" s="41"/>
      <c r="Q21" s="41"/>
      <c r="R21" s="41"/>
      <c r="S21" s="41"/>
      <c r="T21" s="41"/>
      <c r="U21" s="41"/>
      <c r="V21" s="41"/>
      <c r="W21" s="41"/>
      <c r="X21" s="41"/>
      <c r="Y21" s="41"/>
      <c r="Z21" s="41"/>
      <c r="AA21" s="41"/>
      <c r="AB21" s="41"/>
      <c r="AC21" s="41"/>
      <c r="AD21" s="41"/>
      <c r="AE21" s="41"/>
    </row>
    <row r="22" spans="1:69" ht="9.9499999999999993" customHeight="1">
      <c r="A22" s="20"/>
      <c r="B22" s="20"/>
      <c r="C22" s="20"/>
      <c r="D22" s="20"/>
      <c r="E22" s="20"/>
      <c r="F22" s="20"/>
      <c r="G22" s="20"/>
      <c r="H22" s="20"/>
      <c r="I22" s="20"/>
      <c r="J22" s="20"/>
      <c r="K22" s="20"/>
      <c r="L22" s="20"/>
      <c r="M22" s="20"/>
      <c r="N22" s="20"/>
      <c r="O22" s="20"/>
      <c r="P22" s="20"/>
      <c r="Q22" s="20"/>
      <c r="R22" s="20"/>
      <c r="S22" s="20"/>
      <c r="T22" s="20"/>
      <c r="U22" s="20"/>
      <c r="V22" s="20"/>
      <c r="W22" s="20"/>
      <c r="X22" s="20"/>
      <c r="Y22" s="20"/>
      <c r="Z22" s="20"/>
      <c r="AA22" s="20"/>
      <c r="AB22" s="20"/>
      <c r="AC22" s="20"/>
      <c r="AD22" s="20"/>
      <c r="AE22" s="20"/>
    </row>
    <row r="23" spans="1:69" ht="9.9499999999999993" customHeight="1">
      <c r="A23" s="20"/>
      <c r="B23" s="20"/>
      <c r="C23" s="20"/>
      <c r="D23" s="20"/>
      <c r="E23" s="20"/>
      <c r="F23" s="20"/>
      <c r="G23" s="20"/>
      <c r="H23" s="20"/>
      <c r="I23" s="20"/>
      <c r="J23" s="20"/>
      <c r="K23" s="428" t="s">
        <v>7</v>
      </c>
      <c r="L23" s="428"/>
      <c r="M23" s="428"/>
      <c r="N23" s="428"/>
      <c r="O23" s="428"/>
      <c r="P23" s="20"/>
      <c r="Q23" s="20"/>
      <c r="R23" s="20"/>
      <c r="S23" s="445" t="s">
        <v>342</v>
      </c>
      <c r="T23" s="445"/>
      <c r="U23" s="418"/>
      <c r="V23" s="418"/>
      <c r="W23" s="418" t="s">
        <v>9</v>
      </c>
      <c r="X23" s="418"/>
      <c r="Y23" s="418"/>
      <c r="Z23" s="418"/>
      <c r="AA23" s="418" t="s">
        <v>10</v>
      </c>
      <c r="AB23" s="418"/>
      <c r="AC23" s="418"/>
      <c r="AD23" s="418"/>
      <c r="AE23" s="418" t="s">
        <v>33</v>
      </c>
      <c r="AF23" s="418"/>
      <c r="AK23" s="448" t="s">
        <v>343</v>
      </c>
      <c r="AL23" s="448"/>
      <c r="AM23" s="448"/>
      <c r="AN23" s="448"/>
      <c r="AO23" s="448"/>
      <c r="AP23" s="448"/>
      <c r="AQ23" s="448"/>
      <c r="AR23" s="448"/>
      <c r="AS23" s="448"/>
      <c r="AT23" s="448"/>
      <c r="AU23" s="448"/>
      <c r="AV23" s="448"/>
      <c r="AW23" s="448"/>
      <c r="AX23" s="448"/>
      <c r="AY23" s="448"/>
      <c r="AZ23" s="448"/>
      <c r="BA23" s="448"/>
      <c r="BB23" s="448"/>
      <c r="BC23" s="448"/>
      <c r="BD23" s="448"/>
      <c r="BE23" s="448"/>
      <c r="BF23" s="448"/>
      <c r="BG23" s="448"/>
      <c r="BH23" s="448"/>
      <c r="BI23" s="448"/>
      <c r="BJ23" s="448"/>
      <c r="BK23" s="448"/>
      <c r="BL23" s="448"/>
      <c r="BM23" s="448"/>
      <c r="BN23" s="448"/>
      <c r="BO23" s="448"/>
      <c r="BP23" s="448"/>
      <c r="BQ23" s="448"/>
    </row>
    <row r="24" spans="1:69" ht="9.9499999999999993" customHeight="1">
      <c r="A24" s="20"/>
      <c r="B24" s="20"/>
      <c r="C24" s="20"/>
      <c r="D24" s="20"/>
      <c r="E24" s="20"/>
      <c r="F24" s="20"/>
      <c r="G24" s="20"/>
      <c r="H24" s="20"/>
      <c r="I24" s="20"/>
      <c r="J24" s="20"/>
      <c r="K24" s="428"/>
      <c r="L24" s="428"/>
      <c r="M24" s="428"/>
      <c r="N24" s="428"/>
      <c r="O24" s="428"/>
      <c r="P24" s="20"/>
      <c r="Q24" s="20"/>
      <c r="R24" s="20"/>
      <c r="S24" s="445"/>
      <c r="T24" s="445"/>
      <c r="U24" s="418"/>
      <c r="V24" s="418"/>
      <c r="W24" s="418"/>
      <c r="X24" s="418"/>
      <c r="Y24" s="418"/>
      <c r="Z24" s="418"/>
      <c r="AA24" s="418"/>
      <c r="AB24" s="418"/>
      <c r="AC24" s="418"/>
      <c r="AD24" s="418"/>
      <c r="AE24" s="418"/>
      <c r="AF24" s="418"/>
      <c r="AK24" s="448"/>
      <c r="AL24" s="448"/>
      <c r="AM24" s="448"/>
      <c r="AN24" s="448"/>
      <c r="AO24" s="448"/>
      <c r="AP24" s="448"/>
      <c r="AQ24" s="448"/>
      <c r="AR24" s="448"/>
      <c r="AS24" s="448"/>
      <c r="AT24" s="448"/>
      <c r="AU24" s="448"/>
      <c r="AV24" s="448"/>
      <c r="AW24" s="448"/>
      <c r="AX24" s="448"/>
      <c r="AY24" s="448"/>
      <c r="AZ24" s="448"/>
      <c r="BA24" s="448"/>
      <c r="BB24" s="448"/>
      <c r="BC24" s="448"/>
      <c r="BD24" s="448"/>
      <c r="BE24" s="448"/>
      <c r="BF24" s="448"/>
      <c r="BG24" s="448"/>
      <c r="BH24" s="448"/>
      <c r="BI24" s="448"/>
      <c r="BJ24" s="448"/>
      <c r="BK24" s="448"/>
      <c r="BL24" s="448"/>
      <c r="BM24" s="448"/>
      <c r="BN24" s="448"/>
      <c r="BO24" s="448"/>
      <c r="BP24" s="448"/>
      <c r="BQ24" s="448"/>
    </row>
    <row r="25" spans="1:69" ht="9.9499999999999993" customHeight="1">
      <c r="A25" s="20"/>
      <c r="B25" s="20"/>
      <c r="C25" s="20"/>
      <c r="D25" s="20"/>
      <c r="E25" s="20"/>
      <c r="F25" s="20"/>
      <c r="G25" s="20"/>
      <c r="H25" s="20"/>
      <c r="I25" s="20"/>
      <c r="J25" s="20"/>
      <c r="K25" s="20"/>
      <c r="L25" s="20"/>
      <c r="M25" s="20"/>
      <c r="N25" s="20"/>
      <c r="O25" s="20"/>
      <c r="P25" s="20"/>
      <c r="Q25" s="20"/>
      <c r="R25" s="20"/>
      <c r="S25" s="20"/>
      <c r="T25" s="20"/>
      <c r="U25" s="20"/>
      <c r="V25" s="20"/>
      <c r="W25" s="20"/>
      <c r="X25" s="20"/>
      <c r="Y25" s="20"/>
      <c r="Z25" s="20"/>
      <c r="AA25" s="20"/>
      <c r="AB25" s="20"/>
      <c r="AC25" s="20"/>
      <c r="AD25" s="20"/>
      <c r="AE25" s="20"/>
      <c r="AF25" s="20"/>
    </row>
    <row r="26" spans="1:69" ht="9.9499999999999993" customHeight="1">
      <c r="A26" s="41"/>
      <c r="B26" s="41"/>
      <c r="C26" s="41"/>
      <c r="D26" s="41"/>
      <c r="E26" s="41"/>
      <c r="F26" s="41"/>
      <c r="G26" s="41"/>
      <c r="H26" s="41"/>
      <c r="I26" s="41"/>
      <c r="J26" s="41"/>
      <c r="K26" s="41"/>
      <c r="L26" s="41"/>
      <c r="M26" s="41"/>
      <c r="N26" s="41"/>
      <c r="O26" s="41"/>
      <c r="P26" s="41"/>
      <c r="Q26" s="41"/>
      <c r="R26" s="41"/>
      <c r="S26" s="41"/>
      <c r="T26" s="41"/>
      <c r="U26" s="41"/>
      <c r="V26" s="41"/>
      <c r="W26" s="41"/>
      <c r="X26" s="41"/>
      <c r="Y26" s="41"/>
      <c r="Z26" s="41"/>
      <c r="AA26" s="41"/>
      <c r="AB26" s="41"/>
      <c r="AC26" s="41"/>
      <c r="AD26" s="41"/>
      <c r="AE26" s="41"/>
      <c r="AF26" s="41"/>
      <c r="AG26" s="41"/>
    </row>
    <row r="27" spans="1:69" ht="9.9499999999999993" customHeight="1">
      <c r="A27" s="428" t="s">
        <v>65</v>
      </c>
      <c r="B27" s="428"/>
      <c r="C27" s="428"/>
      <c r="D27" s="428"/>
      <c r="E27" s="428"/>
      <c r="F27" s="428"/>
      <c r="G27" s="428"/>
      <c r="H27" s="428"/>
      <c r="I27" s="428"/>
      <c r="J27" s="428"/>
      <c r="K27" s="428"/>
      <c r="L27" s="428"/>
      <c r="M27" s="428"/>
      <c r="N27" s="428"/>
      <c r="O27" s="428"/>
      <c r="P27" s="428"/>
      <c r="Q27" s="428"/>
      <c r="R27" s="428"/>
      <c r="S27" s="428"/>
      <c r="T27" s="428"/>
      <c r="U27" s="428"/>
      <c r="V27" s="428"/>
      <c r="W27" s="428"/>
      <c r="X27" s="428"/>
      <c r="Y27" s="428"/>
      <c r="Z27" s="428"/>
      <c r="AA27" s="428"/>
      <c r="AB27" s="428"/>
      <c r="AC27" s="428"/>
      <c r="AD27" s="428"/>
      <c r="AE27" s="428"/>
      <c r="AF27" s="428"/>
      <c r="AG27" s="428"/>
    </row>
    <row r="28" spans="1:69" ht="9.9499999999999993" customHeight="1">
      <c r="A28" s="428"/>
      <c r="B28" s="428"/>
      <c r="C28" s="428"/>
      <c r="D28" s="428"/>
      <c r="E28" s="428"/>
      <c r="F28" s="428"/>
      <c r="G28" s="428"/>
      <c r="H28" s="428"/>
      <c r="I28" s="428"/>
      <c r="J28" s="428"/>
      <c r="K28" s="428"/>
      <c r="L28" s="428"/>
      <c r="M28" s="428"/>
      <c r="N28" s="428"/>
      <c r="O28" s="428"/>
      <c r="P28" s="428"/>
      <c r="Q28" s="428"/>
      <c r="R28" s="428"/>
      <c r="S28" s="428"/>
      <c r="T28" s="428"/>
      <c r="U28" s="428"/>
      <c r="V28" s="428"/>
      <c r="W28" s="428"/>
      <c r="X28" s="428"/>
      <c r="Y28" s="428"/>
      <c r="Z28" s="428"/>
      <c r="AA28" s="428"/>
      <c r="AB28" s="428"/>
      <c r="AC28" s="428"/>
      <c r="AD28" s="428"/>
      <c r="AE28" s="428"/>
      <c r="AF28" s="428"/>
      <c r="AG28" s="428"/>
    </row>
    <row r="29" spans="1:69" ht="9.9499999999999993" customHeight="1">
      <c r="A29" s="20"/>
      <c r="B29" s="20"/>
      <c r="C29" s="20"/>
      <c r="D29" s="20"/>
      <c r="E29" s="20"/>
      <c r="F29" s="20"/>
      <c r="G29" s="20"/>
      <c r="H29" s="20"/>
      <c r="I29" s="20"/>
      <c r="J29" s="20"/>
      <c r="K29" s="92"/>
      <c r="L29" s="92"/>
      <c r="M29" s="92"/>
      <c r="N29" s="92"/>
      <c r="O29" s="92"/>
      <c r="P29" s="92"/>
      <c r="Q29" s="92"/>
      <c r="R29" s="92"/>
      <c r="S29" s="92"/>
      <c r="T29" s="92"/>
      <c r="U29" s="92"/>
      <c r="V29" s="92"/>
      <c r="W29" s="92"/>
      <c r="X29" s="92"/>
      <c r="Y29" s="92"/>
      <c r="Z29" s="92"/>
      <c r="AA29" s="92"/>
      <c r="AB29" s="92"/>
      <c r="AC29" s="92"/>
      <c r="AD29" s="92"/>
      <c r="AE29" s="92"/>
      <c r="AF29" s="92"/>
      <c r="AG29" s="92"/>
    </row>
    <row r="30" spans="1:69" ht="9.9499999999999993" customHeight="1">
      <c r="E30" s="445" t="s">
        <v>428</v>
      </c>
      <c r="F30" s="445"/>
      <c r="G30" s="418"/>
      <c r="H30" s="418"/>
      <c r="I30" s="418" t="s">
        <v>9</v>
      </c>
      <c r="J30" s="418"/>
      <c r="K30" s="418"/>
      <c r="L30" s="418"/>
      <c r="M30" s="418" t="s">
        <v>10</v>
      </c>
      <c r="N30" s="418"/>
      <c r="O30" s="418"/>
      <c r="P30" s="418"/>
      <c r="Q30" s="418" t="s">
        <v>33</v>
      </c>
      <c r="R30" s="418"/>
      <c r="S30" s="418"/>
      <c r="T30" s="418"/>
      <c r="U30" s="418"/>
      <c r="V30" s="418"/>
      <c r="W30" s="418"/>
      <c r="X30" s="418"/>
      <c r="Y30" s="418"/>
      <c r="Z30" s="418"/>
      <c r="AA30" s="418"/>
      <c r="AB30" s="418"/>
      <c r="AC30" s="418"/>
      <c r="AD30" s="418"/>
      <c r="AE30" s="418"/>
      <c r="AF30" s="418"/>
      <c r="AG30" s="418"/>
    </row>
    <row r="31" spans="1:69" ht="9.9499999999999993" customHeight="1">
      <c r="E31" s="445"/>
      <c r="F31" s="445"/>
      <c r="G31" s="418"/>
      <c r="H31" s="418"/>
      <c r="I31" s="418"/>
      <c r="J31" s="418"/>
      <c r="K31" s="418"/>
      <c r="L31" s="418"/>
      <c r="M31" s="418"/>
      <c r="N31" s="418"/>
      <c r="O31" s="418"/>
      <c r="P31" s="418"/>
      <c r="Q31" s="418"/>
      <c r="R31" s="418"/>
      <c r="S31" s="450"/>
      <c r="T31" s="450"/>
      <c r="U31" s="450"/>
      <c r="V31" s="450"/>
      <c r="W31" s="450"/>
      <c r="X31" s="450"/>
      <c r="Y31" s="450"/>
      <c r="Z31" s="450"/>
      <c r="AA31" s="450"/>
      <c r="AB31" s="450"/>
      <c r="AC31" s="450"/>
      <c r="AD31" s="450"/>
      <c r="AE31" s="450"/>
      <c r="AF31" s="450"/>
      <c r="AG31" s="450"/>
    </row>
    <row r="32" spans="1:69" ht="9.9499999999999993" customHeight="1">
      <c r="A32" s="20"/>
      <c r="B32" s="20"/>
      <c r="C32" s="20"/>
      <c r="D32" s="20"/>
      <c r="E32" s="20"/>
      <c r="F32" s="20"/>
      <c r="G32" s="20"/>
      <c r="H32" s="20"/>
      <c r="I32" s="20"/>
      <c r="J32" s="20"/>
      <c r="K32" s="92"/>
      <c r="L32" s="92"/>
      <c r="M32" s="92"/>
      <c r="N32" s="92"/>
      <c r="O32" s="92"/>
      <c r="P32" s="92"/>
      <c r="Q32" s="92"/>
      <c r="R32" s="92"/>
      <c r="S32" s="92"/>
      <c r="T32" s="92"/>
      <c r="U32" s="92"/>
      <c r="V32" s="92"/>
      <c r="W32" s="92"/>
      <c r="X32" s="92"/>
      <c r="Y32" s="92"/>
      <c r="Z32" s="92"/>
      <c r="AA32" s="92"/>
      <c r="AB32" s="92"/>
      <c r="AC32" s="92"/>
      <c r="AD32" s="92"/>
      <c r="AE32" s="92"/>
      <c r="AF32" s="92"/>
      <c r="AG32" s="92"/>
    </row>
    <row r="33" spans="1:61" ht="9.9499999999999993" customHeight="1">
      <c r="A33" s="20"/>
      <c r="B33" s="20"/>
      <c r="C33" s="20"/>
      <c r="D33" s="20"/>
      <c r="E33" s="20"/>
      <c r="F33" s="20"/>
      <c r="G33" s="20"/>
      <c r="H33" s="20"/>
      <c r="I33" s="20"/>
      <c r="J33" s="20"/>
      <c r="K33" s="92"/>
      <c r="L33" s="92"/>
      <c r="M33" s="92"/>
      <c r="N33" s="92"/>
      <c r="O33" s="92"/>
      <c r="P33" s="92"/>
      <c r="Q33" s="92"/>
      <c r="R33" s="92"/>
      <c r="S33" s="92"/>
      <c r="T33" s="92"/>
      <c r="U33" s="92"/>
      <c r="V33" s="92"/>
      <c r="W33" s="92"/>
      <c r="X33" s="92"/>
      <c r="Y33" s="92"/>
      <c r="Z33" s="92"/>
      <c r="AA33" s="92"/>
      <c r="AB33" s="92"/>
      <c r="AC33" s="92"/>
      <c r="AD33" s="92"/>
      <c r="AE33" s="92"/>
      <c r="AF33" s="92"/>
      <c r="AG33" s="92"/>
    </row>
    <row r="34" spans="1:61" ht="9.9499999999999993" customHeight="1">
      <c r="A34" s="428" t="s">
        <v>66</v>
      </c>
      <c r="B34" s="428"/>
      <c r="C34" s="428"/>
      <c r="D34" s="428"/>
      <c r="E34" s="428"/>
      <c r="F34" s="428"/>
      <c r="G34" s="428"/>
      <c r="H34" s="428"/>
      <c r="I34" s="428"/>
      <c r="J34" s="428"/>
      <c r="K34" s="428"/>
      <c r="L34" s="428"/>
      <c r="M34" s="428"/>
      <c r="N34" s="428"/>
      <c r="O34" s="428"/>
      <c r="P34" s="428"/>
      <c r="Q34" s="428"/>
      <c r="R34" s="428"/>
      <c r="S34" s="428"/>
      <c r="T34" s="428"/>
      <c r="U34" s="428"/>
      <c r="V34" s="428"/>
      <c r="W34" s="428"/>
      <c r="X34" s="428"/>
      <c r="Y34" s="428"/>
      <c r="Z34" s="428"/>
      <c r="AA34" s="428"/>
      <c r="AB34" s="428"/>
      <c r="AC34" s="428"/>
      <c r="AD34" s="428"/>
      <c r="AE34" s="428"/>
      <c r="AF34" s="428"/>
      <c r="AG34" s="428"/>
    </row>
    <row r="35" spans="1:61" ht="9.9499999999999993" customHeight="1">
      <c r="A35" s="428"/>
      <c r="B35" s="428"/>
      <c r="C35" s="428"/>
      <c r="D35" s="428"/>
      <c r="E35" s="428"/>
      <c r="F35" s="428"/>
      <c r="G35" s="428"/>
      <c r="H35" s="428"/>
      <c r="I35" s="428"/>
      <c r="J35" s="428"/>
      <c r="K35" s="428"/>
      <c r="L35" s="428"/>
      <c r="M35" s="428"/>
      <c r="N35" s="428"/>
      <c r="O35" s="428"/>
      <c r="P35" s="428"/>
      <c r="Q35" s="428"/>
      <c r="R35" s="428"/>
      <c r="S35" s="428"/>
      <c r="T35" s="428"/>
      <c r="U35" s="428"/>
      <c r="V35" s="428"/>
      <c r="W35" s="428"/>
      <c r="X35" s="428"/>
      <c r="Y35" s="428"/>
      <c r="Z35" s="428"/>
      <c r="AA35" s="428"/>
      <c r="AB35" s="428"/>
      <c r="AC35" s="428"/>
      <c r="AD35" s="428"/>
      <c r="AE35" s="428"/>
      <c r="AF35" s="428"/>
      <c r="AG35" s="428"/>
    </row>
    <row r="36" spans="1:61" ht="9.9499999999999993" customHeight="1">
      <c r="A36" s="41"/>
      <c r="B36" s="41"/>
      <c r="C36" s="41"/>
      <c r="D36" s="41"/>
      <c r="E36" s="41"/>
      <c r="F36" s="41"/>
      <c r="G36" s="41"/>
      <c r="H36" s="41"/>
      <c r="I36" s="41"/>
      <c r="J36" s="41"/>
      <c r="K36" s="41"/>
      <c r="L36" s="41"/>
      <c r="M36" s="41"/>
      <c r="N36" s="41"/>
      <c r="O36" s="41"/>
      <c r="P36" s="41"/>
      <c r="Q36" s="41"/>
      <c r="R36" s="41"/>
      <c r="S36" s="41"/>
      <c r="T36" s="41"/>
      <c r="U36" s="41"/>
      <c r="V36" s="41"/>
      <c r="W36" s="41"/>
      <c r="X36" s="41"/>
      <c r="Y36" s="41"/>
      <c r="Z36" s="41"/>
      <c r="AA36" s="41"/>
      <c r="AB36" s="41"/>
      <c r="AC36" s="41"/>
      <c r="AD36" s="41"/>
      <c r="AE36" s="41"/>
      <c r="AF36" s="41"/>
      <c r="AG36" s="41"/>
    </row>
    <row r="37" spans="1:61" ht="9.9499999999999993" customHeight="1">
      <c r="A37" s="41"/>
      <c r="B37" s="41"/>
      <c r="C37" s="41"/>
      <c r="D37" s="41"/>
      <c r="E37" s="41"/>
      <c r="F37" s="41"/>
      <c r="G37" s="41"/>
      <c r="H37" s="41"/>
      <c r="I37" s="41"/>
      <c r="J37" s="41"/>
      <c r="K37" s="41"/>
      <c r="L37" s="41"/>
      <c r="M37" s="41"/>
      <c r="N37" s="41"/>
      <c r="O37" s="41"/>
      <c r="P37" s="41"/>
      <c r="Q37" s="41"/>
      <c r="R37" s="41"/>
      <c r="S37" s="446"/>
      <c r="T37" s="446"/>
      <c r="U37" s="446"/>
      <c r="V37" s="446"/>
      <c r="W37" s="446"/>
      <c r="X37" s="446"/>
      <c r="Y37" s="446"/>
      <c r="Z37" s="446"/>
      <c r="AA37" s="446"/>
      <c r="AB37" s="446"/>
      <c r="AC37" s="446"/>
      <c r="AD37" s="446"/>
      <c r="AE37" s="446"/>
      <c r="AF37" s="446"/>
      <c r="AG37" s="446"/>
    </row>
    <row r="38" spans="1:61" ht="9.9499999999999993" customHeight="1">
      <c r="A38" s="20"/>
      <c r="B38" s="20"/>
      <c r="C38" s="20"/>
      <c r="D38" s="20"/>
      <c r="E38" s="445" t="s">
        <v>428</v>
      </c>
      <c r="F38" s="445"/>
      <c r="G38" s="418"/>
      <c r="H38" s="418"/>
      <c r="I38" s="418" t="s">
        <v>9</v>
      </c>
      <c r="J38" s="418"/>
      <c r="K38" s="418"/>
      <c r="L38" s="418"/>
      <c r="M38" s="418" t="s">
        <v>10</v>
      </c>
      <c r="N38" s="418"/>
      <c r="O38" s="418"/>
      <c r="P38" s="418"/>
      <c r="Q38" s="418" t="s">
        <v>33</v>
      </c>
      <c r="R38" s="418"/>
      <c r="S38" s="446"/>
      <c r="T38" s="446"/>
      <c r="U38" s="446"/>
      <c r="V38" s="446"/>
      <c r="W38" s="446"/>
      <c r="X38" s="446"/>
      <c r="Y38" s="446"/>
      <c r="Z38" s="446"/>
      <c r="AA38" s="446"/>
      <c r="AB38" s="446"/>
      <c r="AC38" s="446"/>
      <c r="AD38" s="446"/>
      <c r="AE38" s="446"/>
      <c r="AF38" s="446"/>
      <c r="AG38" s="446"/>
    </row>
    <row r="39" spans="1:61" ht="9.9499999999999993" customHeight="1">
      <c r="E39" s="445"/>
      <c r="F39" s="445"/>
      <c r="G39" s="418"/>
      <c r="H39" s="418"/>
      <c r="I39" s="418"/>
      <c r="J39" s="418"/>
      <c r="K39" s="418"/>
      <c r="L39" s="418"/>
      <c r="M39" s="418"/>
      <c r="N39" s="418"/>
      <c r="O39" s="418"/>
      <c r="P39" s="418"/>
      <c r="Q39" s="418"/>
      <c r="R39" s="418"/>
      <c r="S39" s="446"/>
      <c r="T39" s="446"/>
      <c r="U39" s="446"/>
      <c r="V39" s="446"/>
      <c r="W39" s="446"/>
      <c r="X39" s="446"/>
      <c r="Y39" s="446"/>
      <c r="Z39" s="446"/>
      <c r="AA39" s="446"/>
      <c r="AB39" s="446"/>
      <c r="AC39" s="446"/>
      <c r="AD39" s="446"/>
      <c r="AE39" s="446"/>
      <c r="AF39" s="446"/>
      <c r="AG39" s="446"/>
      <c r="AH39" s="444"/>
      <c r="AI39" s="444"/>
      <c r="AJ39" s="444"/>
      <c r="AK39" s="444"/>
      <c r="AL39" s="444"/>
      <c r="AM39" s="444"/>
      <c r="AN39" s="444"/>
      <c r="AO39" s="444"/>
      <c r="AP39" s="444"/>
      <c r="AQ39" s="444"/>
      <c r="AR39" s="444"/>
      <c r="AS39" s="444"/>
    </row>
    <row r="40" spans="1:61" ht="9.9499999999999993" customHeight="1">
      <c r="S40" s="447"/>
      <c r="T40" s="447"/>
      <c r="U40" s="447"/>
      <c r="V40" s="447"/>
      <c r="W40" s="447"/>
      <c r="X40" s="447"/>
      <c r="Y40" s="447"/>
      <c r="Z40" s="447"/>
      <c r="AA40" s="447"/>
      <c r="AB40" s="447"/>
      <c r="AC40" s="447"/>
      <c r="AD40" s="447"/>
      <c r="AE40" s="447"/>
      <c r="AF40" s="447"/>
      <c r="AG40" s="447"/>
      <c r="AH40" s="444"/>
      <c r="AI40" s="444"/>
      <c r="AJ40" s="444"/>
      <c r="AK40" s="444"/>
      <c r="AL40" s="444"/>
      <c r="AM40" s="444"/>
      <c r="AN40" s="444"/>
      <c r="AO40" s="444"/>
      <c r="AP40" s="444"/>
      <c r="AQ40" s="444"/>
      <c r="AR40" s="444"/>
      <c r="AS40" s="444"/>
    </row>
    <row r="41" spans="1:61" ht="9.9499999999999993" customHeight="1">
      <c r="S41" s="20"/>
      <c r="T41" s="20"/>
      <c r="U41" s="20"/>
      <c r="V41" s="20"/>
      <c r="W41" s="20"/>
      <c r="X41" s="20"/>
      <c r="Y41" s="20"/>
      <c r="Z41" s="20"/>
      <c r="AA41" s="20"/>
      <c r="AB41" s="20"/>
      <c r="AC41" s="20"/>
      <c r="AD41" s="20"/>
      <c r="AE41" s="20"/>
      <c r="AF41" s="20"/>
      <c r="AG41" s="20"/>
      <c r="AH41" s="351"/>
      <c r="AI41" s="351"/>
      <c r="AJ41" s="351"/>
      <c r="AK41" s="351"/>
      <c r="AL41" s="351"/>
      <c r="AM41" s="351"/>
      <c r="AN41" s="351"/>
      <c r="AO41" s="351"/>
      <c r="AP41" s="351"/>
      <c r="AQ41" s="351"/>
      <c r="AR41" s="351"/>
      <c r="AS41" s="351"/>
    </row>
    <row r="42" spans="1:61" ht="9.9499999999999993" customHeight="1">
      <c r="S42" s="446"/>
      <c r="T42" s="446"/>
      <c r="U42" s="446"/>
      <c r="V42" s="446"/>
      <c r="W42" s="446"/>
      <c r="X42" s="446"/>
      <c r="Y42" s="446"/>
      <c r="Z42" s="446"/>
      <c r="AA42" s="446"/>
      <c r="AB42" s="446"/>
      <c r="AC42" s="446"/>
      <c r="AD42" s="446"/>
      <c r="AE42" s="446"/>
      <c r="AF42" s="446"/>
      <c r="AG42" s="446"/>
      <c r="AH42" s="351"/>
      <c r="AI42" s="351"/>
      <c r="AJ42" s="351"/>
      <c r="AK42" s="351"/>
      <c r="AL42" s="351"/>
      <c r="AM42" s="351"/>
      <c r="AN42" s="351"/>
      <c r="AO42" s="351"/>
      <c r="AP42" s="351"/>
      <c r="AQ42" s="351"/>
      <c r="AR42" s="351"/>
      <c r="AS42" s="351"/>
    </row>
    <row r="43" spans="1:61" ht="9.9499999999999993" customHeight="1">
      <c r="A43" s="20"/>
      <c r="B43" s="20"/>
      <c r="C43" s="20"/>
      <c r="D43" s="20"/>
      <c r="E43" s="445" t="s">
        <v>421</v>
      </c>
      <c r="F43" s="445"/>
      <c r="G43" s="418"/>
      <c r="H43" s="418"/>
      <c r="I43" s="418" t="s">
        <v>9</v>
      </c>
      <c r="J43" s="418"/>
      <c r="K43" s="418"/>
      <c r="L43" s="418"/>
      <c r="M43" s="418" t="s">
        <v>10</v>
      </c>
      <c r="N43" s="418"/>
      <c r="O43" s="418"/>
      <c r="P43" s="418"/>
      <c r="Q43" s="418" t="s">
        <v>33</v>
      </c>
      <c r="R43" s="418"/>
      <c r="S43" s="446"/>
      <c r="T43" s="446"/>
      <c r="U43" s="446"/>
      <c r="V43" s="446"/>
      <c r="W43" s="446"/>
      <c r="X43" s="446"/>
      <c r="Y43" s="446"/>
      <c r="Z43" s="446"/>
      <c r="AA43" s="446"/>
      <c r="AB43" s="446"/>
      <c r="AC43" s="446"/>
      <c r="AD43" s="446"/>
      <c r="AE43" s="446"/>
      <c r="AF43" s="446"/>
      <c r="AG43" s="446"/>
    </row>
    <row r="44" spans="1:61" ht="9.9499999999999993" customHeight="1">
      <c r="E44" s="445"/>
      <c r="F44" s="445"/>
      <c r="G44" s="418"/>
      <c r="H44" s="418"/>
      <c r="I44" s="418"/>
      <c r="J44" s="418"/>
      <c r="K44" s="418"/>
      <c r="L44" s="418"/>
      <c r="M44" s="418"/>
      <c r="N44" s="418"/>
      <c r="O44" s="418"/>
      <c r="P44" s="418"/>
      <c r="Q44" s="418"/>
      <c r="R44" s="418"/>
      <c r="S44" s="446"/>
      <c r="T44" s="446"/>
      <c r="U44" s="446"/>
      <c r="V44" s="446"/>
      <c r="W44" s="446"/>
      <c r="X44" s="446"/>
      <c r="Y44" s="446"/>
      <c r="Z44" s="446"/>
      <c r="AA44" s="446"/>
      <c r="AB44" s="446"/>
      <c r="AC44" s="446"/>
      <c r="AD44" s="446"/>
      <c r="AE44" s="446"/>
      <c r="AF44" s="446"/>
      <c r="AG44" s="446"/>
    </row>
    <row r="45" spans="1:61" ht="9.9499999999999993" customHeight="1">
      <c r="S45" s="447"/>
      <c r="T45" s="447"/>
      <c r="U45" s="447"/>
      <c r="V45" s="447"/>
      <c r="W45" s="447"/>
      <c r="X45" s="447"/>
      <c r="Y45" s="447"/>
      <c r="Z45" s="447"/>
      <c r="AA45" s="447"/>
      <c r="AB45" s="447"/>
      <c r="AC45" s="447"/>
      <c r="AD45" s="447"/>
      <c r="AE45" s="447"/>
      <c r="AF45" s="447"/>
      <c r="AG45" s="447"/>
      <c r="AH45" s="352"/>
      <c r="AI45" s="352"/>
      <c r="AJ45" s="352"/>
      <c r="AK45" s="352"/>
      <c r="AL45" s="352"/>
      <c r="AM45" s="352"/>
      <c r="AN45" s="352"/>
      <c r="AO45" s="352"/>
      <c r="AP45" s="352"/>
      <c r="AQ45" s="352"/>
      <c r="AR45" s="352"/>
      <c r="AS45" s="352"/>
      <c r="AT45" s="352"/>
      <c r="AU45" s="352"/>
      <c r="AV45" s="352"/>
      <c r="AW45" s="352"/>
      <c r="AX45" s="352"/>
      <c r="AY45" s="352"/>
      <c r="AZ45" s="352"/>
      <c r="BA45" s="352"/>
      <c r="BB45" s="352"/>
      <c r="BC45" s="352"/>
      <c r="BD45" s="352"/>
      <c r="BE45" s="352"/>
      <c r="BF45" s="352"/>
      <c r="BG45" s="352"/>
      <c r="BH45" s="352"/>
      <c r="BI45" s="352"/>
    </row>
    <row r="46" spans="1:61" ht="9.9499999999999993" customHeight="1">
      <c r="S46" s="20"/>
      <c r="T46" s="20"/>
      <c r="U46" s="20"/>
      <c r="V46" s="20"/>
      <c r="W46" s="20"/>
      <c r="X46" s="20"/>
      <c r="Y46" s="20"/>
      <c r="Z46" s="20"/>
      <c r="AA46" s="20"/>
      <c r="AB46" s="20"/>
      <c r="AC46" s="20"/>
      <c r="AD46" s="20"/>
      <c r="AE46" s="20"/>
      <c r="AF46" s="352"/>
      <c r="AG46" s="352"/>
      <c r="AH46" s="352"/>
      <c r="AI46" s="352"/>
      <c r="AJ46" s="352"/>
      <c r="AK46" s="352"/>
      <c r="AL46" s="352"/>
      <c r="AM46" s="352"/>
      <c r="AN46" s="352"/>
      <c r="AO46" s="352"/>
      <c r="AP46" s="352"/>
      <c r="AQ46" s="352"/>
      <c r="AR46" s="352"/>
      <c r="AS46" s="352"/>
      <c r="AT46" s="352"/>
      <c r="AU46" s="352"/>
      <c r="AV46" s="352"/>
      <c r="AW46" s="352"/>
      <c r="AX46" s="352"/>
      <c r="AY46" s="352"/>
      <c r="AZ46" s="352"/>
      <c r="BA46" s="352"/>
      <c r="BB46" s="352"/>
      <c r="BC46" s="352"/>
      <c r="BD46" s="352"/>
      <c r="BE46" s="352"/>
      <c r="BF46" s="352"/>
      <c r="BG46" s="352"/>
    </row>
    <row r="47" spans="1:61" ht="9.9499999999999993" customHeight="1">
      <c r="S47" s="446"/>
      <c r="T47" s="446"/>
      <c r="U47" s="446"/>
      <c r="V47" s="446"/>
      <c r="W47" s="446"/>
      <c r="X47" s="446"/>
      <c r="Y47" s="446"/>
      <c r="Z47" s="446"/>
      <c r="AA47" s="446"/>
      <c r="AB47" s="446"/>
      <c r="AC47" s="446"/>
      <c r="AD47" s="446"/>
      <c r="AE47" s="446"/>
      <c r="AF47" s="446"/>
      <c r="AG47" s="446"/>
      <c r="AH47" s="352"/>
      <c r="AI47" s="352"/>
      <c r="AJ47" s="352"/>
      <c r="AK47" s="352"/>
      <c r="AL47" s="352"/>
      <c r="AM47" s="352"/>
      <c r="AN47" s="352"/>
      <c r="AO47" s="352"/>
      <c r="AP47" s="352"/>
      <c r="AQ47" s="352"/>
      <c r="AR47" s="352"/>
      <c r="AS47" s="352"/>
      <c r="AT47" s="352"/>
      <c r="AU47" s="352"/>
      <c r="AV47" s="352"/>
      <c r="AW47" s="352"/>
      <c r="AX47" s="352"/>
      <c r="AY47" s="352"/>
      <c r="AZ47" s="352"/>
      <c r="BA47" s="352"/>
      <c r="BB47" s="352"/>
      <c r="BC47" s="352"/>
      <c r="BD47" s="352"/>
      <c r="BE47" s="352"/>
      <c r="BF47" s="352"/>
      <c r="BG47" s="352"/>
    </row>
    <row r="48" spans="1:61" ht="9.9499999999999993" customHeight="1">
      <c r="A48" s="20"/>
      <c r="B48" s="20"/>
      <c r="C48" s="20"/>
      <c r="D48" s="20"/>
      <c r="E48" s="445" t="s">
        <v>421</v>
      </c>
      <c r="F48" s="445"/>
      <c r="G48" s="418"/>
      <c r="H48" s="418"/>
      <c r="I48" s="418" t="s">
        <v>9</v>
      </c>
      <c r="J48" s="418"/>
      <c r="K48" s="418"/>
      <c r="L48" s="418"/>
      <c r="M48" s="418" t="s">
        <v>10</v>
      </c>
      <c r="N48" s="418"/>
      <c r="O48" s="418"/>
      <c r="P48" s="418"/>
      <c r="Q48" s="418" t="s">
        <v>33</v>
      </c>
      <c r="R48" s="418"/>
      <c r="S48" s="446"/>
      <c r="T48" s="446"/>
      <c r="U48" s="446"/>
      <c r="V48" s="446"/>
      <c r="W48" s="446"/>
      <c r="X48" s="446"/>
      <c r="Y48" s="446"/>
      <c r="Z48" s="446"/>
      <c r="AA48" s="446"/>
      <c r="AB48" s="446"/>
      <c r="AC48" s="446"/>
      <c r="AD48" s="446"/>
      <c r="AE48" s="446"/>
      <c r="AF48" s="446"/>
      <c r="AG48" s="446"/>
      <c r="AH48" s="352"/>
      <c r="AI48" s="352"/>
      <c r="AJ48" s="352"/>
      <c r="AK48" s="352"/>
      <c r="AL48" s="352"/>
      <c r="AM48" s="352"/>
      <c r="AN48" s="352"/>
      <c r="AO48" s="352"/>
      <c r="AP48" s="352"/>
      <c r="AQ48" s="352"/>
      <c r="AR48" s="352"/>
      <c r="AS48" s="352"/>
      <c r="AT48" s="352"/>
      <c r="AU48" s="352"/>
      <c r="AV48" s="352"/>
      <c r="AW48" s="352"/>
      <c r="AX48" s="352"/>
      <c r="AY48" s="352"/>
      <c r="AZ48" s="352"/>
      <c r="BA48" s="352"/>
      <c r="BB48" s="352"/>
      <c r="BC48" s="352"/>
      <c r="BD48" s="352"/>
      <c r="BE48" s="352"/>
      <c r="BF48" s="352"/>
      <c r="BG48" s="352"/>
      <c r="BH48" s="352"/>
      <c r="BI48" s="352"/>
    </row>
    <row r="49" spans="1:43" ht="9.9499999999999993" customHeight="1">
      <c r="E49" s="445"/>
      <c r="F49" s="445"/>
      <c r="G49" s="418"/>
      <c r="H49" s="418"/>
      <c r="I49" s="418"/>
      <c r="J49" s="418"/>
      <c r="K49" s="418"/>
      <c r="L49" s="418"/>
      <c r="M49" s="418"/>
      <c r="N49" s="418"/>
      <c r="O49" s="418"/>
      <c r="P49" s="418"/>
      <c r="Q49" s="418"/>
      <c r="R49" s="418"/>
      <c r="S49" s="446"/>
      <c r="T49" s="446"/>
      <c r="U49" s="446"/>
      <c r="V49" s="446"/>
      <c r="W49" s="446"/>
      <c r="X49" s="446"/>
      <c r="Y49" s="446"/>
      <c r="Z49" s="446"/>
      <c r="AA49" s="446"/>
      <c r="AB49" s="446"/>
      <c r="AC49" s="446"/>
      <c r="AD49" s="446"/>
      <c r="AE49" s="446"/>
      <c r="AF49" s="446"/>
      <c r="AG49" s="446"/>
    </row>
    <row r="50" spans="1:43" ht="9.9499999999999993" customHeight="1">
      <c r="S50" s="447"/>
      <c r="T50" s="447"/>
      <c r="U50" s="447"/>
      <c r="V50" s="447"/>
      <c r="W50" s="447"/>
      <c r="X50" s="447"/>
      <c r="Y50" s="447"/>
      <c r="Z50" s="447"/>
      <c r="AA50" s="447"/>
      <c r="AB50" s="447"/>
      <c r="AC50" s="447"/>
      <c r="AD50" s="447"/>
      <c r="AE50" s="447"/>
      <c r="AF50" s="447"/>
      <c r="AG50" s="447"/>
    </row>
    <row r="51" spans="1:43" ht="9.9499999999999993" customHeight="1">
      <c r="A51" s="41"/>
      <c r="B51" s="41"/>
      <c r="C51" s="41"/>
      <c r="D51" s="41"/>
      <c r="S51" s="41"/>
      <c r="T51" s="41"/>
      <c r="U51" s="41"/>
      <c r="V51" s="41"/>
      <c r="W51" s="41"/>
      <c r="X51" s="41"/>
      <c r="Y51" s="41"/>
      <c r="Z51" s="41"/>
      <c r="AA51" s="41"/>
      <c r="AB51" s="41"/>
      <c r="AC51" s="41"/>
      <c r="AD51" s="41"/>
      <c r="AE51" s="41"/>
      <c r="AF51" s="41"/>
      <c r="AG51" s="41"/>
    </row>
    <row r="52" spans="1:43" ht="9.9499999999999993" customHeight="1">
      <c r="A52" s="41"/>
      <c r="B52" s="41"/>
      <c r="C52" s="41"/>
      <c r="D52" s="41"/>
      <c r="S52" s="41"/>
      <c r="T52" s="41"/>
      <c r="U52" s="41"/>
      <c r="V52" s="41"/>
      <c r="W52" s="41"/>
      <c r="X52" s="41"/>
      <c r="Y52" s="41"/>
      <c r="Z52" s="41"/>
      <c r="AA52" s="41"/>
      <c r="AB52" s="41"/>
      <c r="AC52" s="41"/>
      <c r="AD52" s="41"/>
      <c r="AE52" s="41"/>
      <c r="AF52" s="41"/>
      <c r="AG52" s="41"/>
    </row>
    <row r="53" spans="1:43" ht="9.9499999999999993" customHeight="1">
      <c r="A53" s="428" t="s">
        <v>215</v>
      </c>
      <c r="B53" s="428"/>
      <c r="C53" s="428"/>
      <c r="D53" s="428"/>
      <c r="E53" s="428"/>
      <c r="F53" s="428"/>
      <c r="G53" s="428"/>
      <c r="H53" s="428"/>
      <c r="I53" s="428"/>
      <c r="J53" s="428"/>
      <c r="K53" s="428"/>
      <c r="L53" s="428"/>
      <c r="M53" s="428"/>
      <c r="N53" s="428"/>
      <c r="O53" s="428"/>
      <c r="P53" s="428"/>
      <c r="Q53" s="428"/>
      <c r="R53" s="428"/>
      <c r="S53" s="428"/>
      <c r="T53" s="428"/>
      <c r="U53" s="428"/>
      <c r="V53" s="428"/>
      <c r="W53" s="428"/>
      <c r="X53" s="428"/>
      <c r="Y53" s="428"/>
      <c r="Z53" s="428"/>
      <c r="AA53" s="428"/>
      <c r="AB53" s="428"/>
      <c r="AC53" s="428"/>
      <c r="AD53" s="428"/>
      <c r="AE53" s="428"/>
      <c r="AF53" s="428"/>
      <c r="AG53" s="428"/>
    </row>
    <row r="54" spans="1:43" ht="9.9499999999999993" customHeight="1">
      <c r="A54" s="428"/>
      <c r="B54" s="428"/>
      <c r="C54" s="428"/>
      <c r="D54" s="428"/>
      <c r="E54" s="428"/>
      <c r="F54" s="428"/>
      <c r="G54" s="428"/>
      <c r="H54" s="428"/>
      <c r="I54" s="428"/>
      <c r="J54" s="428"/>
      <c r="K54" s="428"/>
      <c r="L54" s="428"/>
      <c r="M54" s="428"/>
      <c r="N54" s="428"/>
      <c r="O54" s="428"/>
      <c r="P54" s="428"/>
      <c r="Q54" s="428"/>
      <c r="R54" s="428"/>
      <c r="S54" s="428"/>
      <c r="T54" s="428"/>
      <c r="U54" s="428"/>
      <c r="V54" s="428"/>
      <c r="W54" s="428"/>
      <c r="X54" s="428"/>
      <c r="Y54" s="428"/>
      <c r="Z54" s="428"/>
      <c r="AA54" s="428"/>
      <c r="AB54" s="428"/>
      <c r="AC54" s="428"/>
      <c r="AD54" s="428"/>
      <c r="AE54" s="428"/>
      <c r="AF54" s="428"/>
      <c r="AG54" s="428"/>
    </row>
    <row r="55" spans="1:43" ht="9.9499999999999993" customHeight="1">
      <c r="A55" s="41"/>
      <c r="B55" s="41"/>
      <c r="C55" s="41"/>
      <c r="D55" s="41"/>
      <c r="E55" s="41"/>
      <c r="F55" s="41"/>
      <c r="G55" s="41"/>
      <c r="H55" s="41"/>
      <c r="I55" s="41"/>
      <c r="J55" s="41"/>
      <c r="K55" s="41"/>
      <c r="L55" s="41"/>
      <c r="M55" s="41"/>
      <c r="N55" s="41"/>
      <c r="O55" s="41"/>
      <c r="P55" s="41"/>
      <c r="Q55" s="41"/>
      <c r="R55" s="41"/>
      <c r="S55" s="41"/>
      <c r="T55" s="41"/>
      <c r="U55" s="41"/>
      <c r="V55" s="41"/>
      <c r="W55" s="41"/>
      <c r="X55" s="41"/>
      <c r="Y55" s="41"/>
      <c r="Z55" s="41"/>
      <c r="AA55" s="41"/>
      <c r="AB55" s="41"/>
      <c r="AC55" s="41"/>
      <c r="AD55" s="41"/>
      <c r="AE55" s="41"/>
      <c r="AF55" s="41"/>
      <c r="AG55" s="41"/>
    </row>
    <row r="56" spans="1:43" ht="9.9499999999999993" customHeight="1">
      <c r="A56" s="428" t="s">
        <v>67</v>
      </c>
      <c r="B56" s="428"/>
      <c r="C56" s="428"/>
      <c r="D56" s="428"/>
      <c r="E56" s="428"/>
      <c r="F56" s="428"/>
      <c r="G56" s="428"/>
      <c r="H56" s="428"/>
      <c r="I56" s="428"/>
      <c r="J56" s="428"/>
      <c r="K56" s="428"/>
      <c r="L56" s="428"/>
      <c r="M56" s="428"/>
      <c r="N56" s="428"/>
      <c r="O56" s="428"/>
      <c r="P56" s="428"/>
      <c r="Q56" s="428" t="s">
        <v>214</v>
      </c>
      <c r="R56" s="428"/>
      <c r="S56" s="428"/>
      <c r="T56" s="428"/>
      <c r="U56" s="428"/>
      <c r="V56" s="428"/>
      <c r="W56" s="428"/>
      <c r="X56" s="428"/>
      <c r="Y56" s="428"/>
      <c r="Z56" s="428"/>
      <c r="AA56" s="428"/>
      <c r="AB56" s="428"/>
      <c r="AC56" s="428"/>
      <c r="AD56" s="428"/>
      <c r="AE56" s="428"/>
      <c r="AF56" s="428"/>
      <c r="AG56" s="428"/>
    </row>
    <row r="57" spans="1:43" ht="9.9499999999999993" customHeight="1">
      <c r="A57" s="428"/>
      <c r="B57" s="428"/>
      <c r="C57" s="428"/>
      <c r="D57" s="428"/>
      <c r="E57" s="428"/>
      <c r="F57" s="428"/>
      <c r="G57" s="428"/>
      <c r="H57" s="428"/>
      <c r="I57" s="428"/>
      <c r="J57" s="428"/>
      <c r="K57" s="428"/>
      <c r="L57" s="428"/>
      <c r="M57" s="428"/>
      <c r="N57" s="428"/>
      <c r="O57" s="428"/>
      <c r="P57" s="428"/>
      <c r="Q57" s="428"/>
      <c r="R57" s="428"/>
      <c r="S57" s="428"/>
      <c r="T57" s="428"/>
      <c r="U57" s="428"/>
      <c r="V57" s="428"/>
      <c r="W57" s="428"/>
      <c r="X57" s="428"/>
      <c r="Y57" s="428"/>
      <c r="Z57" s="428"/>
      <c r="AA57" s="428"/>
      <c r="AB57" s="428"/>
      <c r="AC57" s="428"/>
      <c r="AD57" s="428"/>
      <c r="AE57" s="428"/>
      <c r="AF57" s="428"/>
      <c r="AG57" s="428"/>
    </row>
    <row r="58" spans="1:43" ht="9.9499999999999993" customHeight="1">
      <c r="A58" s="418" t="s">
        <v>5</v>
      </c>
      <c r="B58" s="418"/>
      <c r="C58" s="418" t="s">
        <v>429</v>
      </c>
      <c r="D58" s="418"/>
      <c r="E58" s="418"/>
      <c r="F58" s="418"/>
      <c r="G58" s="418" t="s">
        <v>9</v>
      </c>
      <c r="H58" s="418"/>
      <c r="I58" s="418"/>
      <c r="J58" s="418"/>
      <c r="K58" s="418" t="s">
        <v>10</v>
      </c>
      <c r="L58" s="418"/>
      <c r="M58" s="418"/>
      <c r="N58" s="418"/>
      <c r="O58" s="418" t="s">
        <v>33</v>
      </c>
      <c r="P58" s="418"/>
      <c r="Q58" s="446"/>
      <c r="R58" s="446"/>
      <c r="S58" s="446"/>
      <c r="T58" s="446"/>
      <c r="U58" s="446"/>
      <c r="V58" s="446"/>
      <c r="W58" s="446"/>
      <c r="X58" s="446"/>
      <c r="Y58" s="446"/>
      <c r="Z58" s="446"/>
      <c r="AA58" s="446"/>
      <c r="AB58" s="446"/>
      <c r="AC58" s="446"/>
      <c r="AD58" s="446"/>
      <c r="AE58" s="446"/>
      <c r="AF58" s="446"/>
      <c r="AG58" s="446"/>
      <c r="AH58" s="444"/>
      <c r="AI58" s="444"/>
      <c r="AJ58" s="444"/>
      <c r="AK58" s="444"/>
      <c r="AL58" s="444"/>
      <c r="AM58" s="444"/>
      <c r="AN58" s="444"/>
      <c r="AO58" s="444"/>
      <c r="AP58" s="444"/>
      <c r="AQ58" s="444"/>
    </row>
    <row r="59" spans="1:43" ht="9.9499999999999993" customHeight="1">
      <c r="A59" s="418"/>
      <c r="B59" s="418"/>
      <c r="C59" s="418"/>
      <c r="D59" s="418"/>
      <c r="E59" s="418"/>
      <c r="F59" s="418"/>
      <c r="G59" s="418"/>
      <c r="H59" s="418"/>
      <c r="I59" s="418"/>
      <c r="J59" s="418"/>
      <c r="K59" s="418"/>
      <c r="L59" s="418"/>
      <c r="M59" s="418"/>
      <c r="N59" s="418"/>
      <c r="O59" s="418"/>
      <c r="P59" s="418"/>
      <c r="Q59" s="446"/>
      <c r="R59" s="446"/>
      <c r="S59" s="446"/>
      <c r="T59" s="446"/>
      <c r="U59" s="446"/>
      <c r="V59" s="446"/>
      <c r="W59" s="446"/>
      <c r="X59" s="446"/>
      <c r="Y59" s="446"/>
      <c r="Z59" s="446"/>
      <c r="AA59" s="446"/>
      <c r="AB59" s="446"/>
      <c r="AC59" s="446"/>
      <c r="AD59" s="446"/>
      <c r="AE59" s="446"/>
      <c r="AF59" s="446"/>
      <c r="AG59" s="446"/>
      <c r="AH59" s="444"/>
      <c r="AI59" s="444"/>
      <c r="AJ59" s="444"/>
      <c r="AK59" s="444"/>
      <c r="AL59" s="444"/>
      <c r="AM59" s="444"/>
      <c r="AN59" s="444"/>
      <c r="AO59" s="444"/>
      <c r="AP59" s="444"/>
      <c r="AQ59" s="444"/>
    </row>
    <row r="60" spans="1:43" ht="9.9499999999999993" customHeight="1">
      <c r="A60" s="418" t="s">
        <v>6</v>
      </c>
      <c r="B60" s="418"/>
      <c r="C60" s="418" t="s">
        <v>429</v>
      </c>
      <c r="D60" s="418"/>
      <c r="E60" s="418"/>
      <c r="F60" s="418"/>
      <c r="G60" s="418" t="s">
        <v>9</v>
      </c>
      <c r="H60" s="418"/>
      <c r="I60" s="418"/>
      <c r="J60" s="418"/>
      <c r="K60" s="418" t="s">
        <v>10</v>
      </c>
      <c r="L60" s="418"/>
      <c r="M60" s="418"/>
      <c r="N60" s="418"/>
      <c r="O60" s="418" t="s">
        <v>33</v>
      </c>
      <c r="P60" s="418"/>
      <c r="Q60" s="446"/>
      <c r="R60" s="446"/>
      <c r="S60" s="446"/>
      <c r="T60" s="446"/>
      <c r="U60" s="446"/>
      <c r="V60" s="446"/>
      <c r="W60" s="446"/>
      <c r="X60" s="446"/>
      <c r="Y60" s="446"/>
      <c r="Z60" s="446"/>
      <c r="AA60" s="446"/>
      <c r="AB60" s="446"/>
      <c r="AC60" s="446"/>
      <c r="AD60" s="446"/>
      <c r="AE60" s="446"/>
      <c r="AF60" s="446"/>
      <c r="AG60" s="446"/>
    </row>
    <row r="61" spans="1:43" ht="9.9499999999999993" customHeight="1">
      <c r="A61" s="418"/>
      <c r="B61" s="418"/>
      <c r="C61" s="418"/>
      <c r="D61" s="418"/>
      <c r="E61" s="418"/>
      <c r="F61" s="418"/>
      <c r="G61" s="418"/>
      <c r="H61" s="418"/>
      <c r="I61" s="418"/>
      <c r="J61" s="418"/>
      <c r="K61" s="418"/>
      <c r="L61" s="418"/>
      <c r="M61" s="418"/>
      <c r="N61" s="418"/>
      <c r="O61" s="418"/>
      <c r="P61" s="418"/>
      <c r="Q61" s="447"/>
      <c r="R61" s="447"/>
      <c r="S61" s="447"/>
      <c r="T61" s="447"/>
      <c r="U61" s="447"/>
      <c r="V61" s="447"/>
      <c r="W61" s="447"/>
      <c r="X61" s="447"/>
      <c r="Y61" s="447"/>
      <c r="Z61" s="447"/>
      <c r="AA61" s="447"/>
      <c r="AB61" s="447"/>
      <c r="AC61" s="447"/>
      <c r="AD61" s="447"/>
      <c r="AE61" s="447"/>
      <c r="AF61" s="447"/>
      <c r="AG61" s="447"/>
    </row>
    <row r="62" spans="1:43" ht="9.9499999999999993" customHeight="1">
      <c r="A62" s="20"/>
      <c r="B62" s="20"/>
      <c r="C62" s="20"/>
      <c r="D62" s="20"/>
      <c r="E62" s="20"/>
      <c r="F62" s="20"/>
      <c r="G62" s="20"/>
      <c r="H62" s="20"/>
      <c r="I62" s="20"/>
      <c r="J62" s="20"/>
      <c r="K62" s="20"/>
      <c r="L62" s="20"/>
      <c r="M62" s="20"/>
      <c r="N62" s="20"/>
      <c r="O62" s="20"/>
      <c r="P62" s="20"/>
      <c r="Q62" s="20"/>
      <c r="R62" s="20"/>
      <c r="S62" s="20"/>
      <c r="T62" s="20"/>
      <c r="U62" s="20"/>
      <c r="V62" s="20"/>
      <c r="W62" s="20"/>
      <c r="X62" s="20"/>
      <c r="Y62" s="20"/>
      <c r="Z62" s="20"/>
      <c r="AA62" s="20"/>
      <c r="AB62" s="20"/>
      <c r="AC62" s="20"/>
      <c r="AD62" s="20"/>
      <c r="AE62" s="20"/>
      <c r="AF62" s="20"/>
      <c r="AG62" s="20"/>
    </row>
    <row r="63" spans="1:43" ht="9.9499999999999993" customHeight="1">
      <c r="A63" s="20"/>
      <c r="B63" s="20"/>
      <c r="C63" s="20"/>
      <c r="D63" s="20"/>
      <c r="E63" s="20"/>
      <c r="F63" s="20"/>
      <c r="G63" s="20"/>
      <c r="H63" s="20"/>
      <c r="I63" s="20"/>
      <c r="J63" s="20"/>
      <c r="K63" s="20"/>
      <c r="L63" s="20"/>
      <c r="M63" s="20"/>
      <c r="N63" s="20"/>
      <c r="O63" s="20"/>
      <c r="P63" s="20"/>
      <c r="Q63" s="20"/>
      <c r="R63" s="20"/>
      <c r="S63" s="20"/>
      <c r="T63" s="20"/>
      <c r="U63" s="20"/>
      <c r="V63" s="20"/>
      <c r="W63" s="20"/>
      <c r="X63" s="20"/>
      <c r="Y63" s="20"/>
      <c r="Z63" s="20"/>
      <c r="AA63" s="20"/>
      <c r="AB63" s="20"/>
      <c r="AC63" s="20"/>
      <c r="AD63" s="20"/>
      <c r="AE63" s="20"/>
      <c r="AF63" s="20"/>
      <c r="AG63" s="20"/>
    </row>
    <row r="64" spans="1:43" ht="9.9499999999999993" customHeight="1">
      <c r="A64" s="20"/>
      <c r="B64" s="20"/>
      <c r="C64" s="20"/>
      <c r="D64" s="20"/>
      <c r="E64" s="20"/>
      <c r="F64" s="20"/>
      <c r="G64" s="20"/>
      <c r="H64" s="20"/>
      <c r="I64" s="20"/>
      <c r="J64" s="20"/>
      <c r="K64" s="20"/>
      <c r="L64" s="20"/>
      <c r="M64" s="20"/>
      <c r="N64" s="20"/>
      <c r="O64" s="20"/>
      <c r="P64" s="20"/>
      <c r="Q64" s="20"/>
      <c r="R64" s="20"/>
      <c r="S64" s="20"/>
      <c r="T64" s="20"/>
      <c r="U64" s="20"/>
      <c r="V64" s="20"/>
      <c r="W64" s="20"/>
      <c r="X64" s="20"/>
      <c r="Y64" s="20"/>
      <c r="Z64" s="20"/>
      <c r="AA64" s="20"/>
      <c r="AB64" s="20"/>
      <c r="AC64" s="20"/>
      <c r="AD64" s="20"/>
      <c r="AE64" s="20"/>
      <c r="AF64" s="20"/>
      <c r="AG64" s="20"/>
    </row>
    <row r="65" spans="1:33" ht="9.9499999999999993" customHeight="1">
      <c r="A65" s="20"/>
      <c r="B65" s="20"/>
      <c r="C65" s="20"/>
      <c r="D65" s="20"/>
      <c r="E65" s="20"/>
      <c r="F65" s="20"/>
      <c r="G65" s="20"/>
      <c r="H65" s="20"/>
      <c r="I65" s="20"/>
      <c r="J65" s="20"/>
      <c r="K65" s="20"/>
      <c r="L65" s="20"/>
      <c r="M65" s="20"/>
      <c r="N65" s="20"/>
      <c r="O65" s="20"/>
      <c r="P65" s="20"/>
      <c r="Q65" s="20"/>
      <c r="R65" s="20"/>
      <c r="S65" s="20"/>
      <c r="T65" s="20"/>
      <c r="U65" s="20"/>
      <c r="V65" s="20"/>
      <c r="W65" s="20"/>
      <c r="X65" s="20"/>
      <c r="Y65" s="20"/>
      <c r="Z65" s="20"/>
      <c r="AA65" s="20"/>
      <c r="AB65" s="20"/>
      <c r="AC65" s="20"/>
      <c r="AD65" s="20"/>
      <c r="AE65" s="20"/>
      <c r="AF65" s="20"/>
      <c r="AG65" s="20"/>
    </row>
    <row r="66" spans="1:33" ht="9.9499999999999993" customHeight="1">
      <c r="A66" s="93"/>
      <c r="B66" s="418" t="s">
        <v>68</v>
      </c>
      <c r="C66" s="418"/>
      <c r="D66" s="418"/>
      <c r="E66" s="418"/>
      <c r="F66" s="418"/>
      <c r="G66" s="418"/>
      <c r="H66" s="93"/>
      <c r="I66" s="93"/>
      <c r="J66" s="93"/>
      <c r="K66" s="92"/>
      <c r="L66" s="92"/>
      <c r="M66" s="92"/>
      <c r="N66" s="92"/>
      <c r="O66" s="92"/>
      <c r="P66" s="92"/>
      <c r="Q66" s="92"/>
      <c r="R66" s="92"/>
      <c r="S66" s="92"/>
      <c r="T66" s="92"/>
      <c r="U66" s="92"/>
      <c r="V66" s="92"/>
      <c r="W66" s="92"/>
      <c r="X66" s="92"/>
      <c r="Y66" s="92"/>
      <c r="Z66" s="92"/>
      <c r="AA66" s="92"/>
      <c r="AB66" s="92"/>
      <c r="AC66" s="92"/>
      <c r="AD66" s="92"/>
      <c r="AE66" s="92"/>
      <c r="AF66" s="92"/>
      <c r="AG66" s="92"/>
    </row>
    <row r="67" spans="1:33" ht="9.9499999999999993" customHeight="1">
      <c r="A67" s="93"/>
      <c r="B67" s="418"/>
      <c r="C67" s="418"/>
      <c r="D67" s="418"/>
      <c r="E67" s="418"/>
      <c r="F67" s="418"/>
      <c r="G67" s="418"/>
      <c r="H67" s="93"/>
      <c r="I67" s="93"/>
      <c r="J67" s="93"/>
      <c r="K67" s="92"/>
      <c r="L67" s="92"/>
      <c r="M67" s="92"/>
      <c r="N67" s="92"/>
      <c r="O67" s="92"/>
      <c r="P67" s="92"/>
      <c r="Q67" s="92"/>
      <c r="R67" s="92"/>
      <c r="S67" s="92"/>
      <c r="T67" s="92"/>
      <c r="U67" s="92"/>
      <c r="V67" s="92"/>
      <c r="W67" s="92"/>
      <c r="X67" s="92"/>
      <c r="Y67" s="92"/>
      <c r="Z67" s="92"/>
      <c r="AA67" s="92"/>
      <c r="AB67" s="92"/>
      <c r="AC67" s="92"/>
      <c r="AD67" s="92"/>
      <c r="AE67" s="92"/>
      <c r="AF67" s="92"/>
      <c r="AG67" s="92"/>
    </row>
    <row r="68" spans="1:33" ht="9.9499999999999993" customHeight="1">
      <c r="B68" s="411" t="s">
        <v>268</v>
      </c>
      <c r="C68" s="411"/>
      <c r="D68" s="411"/>
      <c r="E68" s="411"/>
      <c r="F68" s="411"/>
      <c r="G68" s="411"/>
      <c r="H68" s="411"/>
      <c r="I68" s="411"/>
      <c r="J68" s="411"/>
      <c r="K68" s="411"/>
      <c r="L68" s="411"/>
      <c r="M68" s="411"/>
      <c r="N68" s="411"/>
      <c r="O68" s="411"/>
      <c r="P68" s="411"/>
      <c r="Q68" s="411"/>
      <c r="R68" s="411"/>
      <c r="S68" s="411"/>
      <c r="T68" s="411"/>
      <c r="U68" s="411"/>
      <c r="V68" s="411"/>
      <c r="W68" s="411"/>
      <c r="X68" s="411"/>
      <c r="Y68" s="411"/>
      <c r="Z68" s="411"/>
      <c r="AA68" s="411"/>
      <c r="AB68" s="411"/>
      <c r="AC68" s="411"/>
      <c r="AD68" s="411"/>
      <c r="AE68" s="411"/>
      <c r="AF68" s="411"/>
      <c r="AG68" s="20"/>
    </row>
    <row r="69" spans="1:33" ht="9.9499999999999993" customHeight="1">
      <c r="B69" s="411"/>
      <c r="C69" s="411"/>
      <c r="D69" s="411"/>
      <c r="E69" s="411"/>
      <c r="F69" s="411"/>
      <c r="G69" s="411"/>
      <c r="H69" s="411"/>
      <c r="I69" s="411"/>
      <c r="J69" s="411"/>
      <c r="K69" s="411"/>
      <c r="L69" s="411"/>
      <c r="M69" s="411"/>
      <c r="N69" s="411"/>
      <c r="O69" s="411"/>
      <c r="P69" s="411"/>
      <c r="Q69" s="411"/>
      <c r="R69" s="411"/>
      <c r="S69" s="411"/>
      <c r="T69" s="411"/>
      <c r="U69" s="411"/>
      <c r="V69" s="411"/>
      <c r="W69" s="411"/>
      <c r="X69" s="411"/>
      <c r="Y69" s="411"/>
      <c r="Z69" s="411"/>
      <c r="AA69" s="411"/>
      <c r="AB69" s="411"/>
      <c r="AC69" s="411"/>
      <c r="AD69" s="411"/>
      <c r="AE69" s="411"/>
      <c r="AF69" s="411"/>
      <c r="AG69" s="20"/>
    </row>
    <row r="70" spans="1:33" ht="9.9499999999999993" customHeight="1">
      <c r="B70" s="411" t="s">
        <v>269</v>
      </c>
      <c r="C70" s="411"/>
      <c r="D70" s="411"/>
      <c r="E70" s="411"/>
      <c r="F70" s="411"/>
      <c r="G70" s="411"/>
      <c r="H70" s="411"/>
      <c r="I70" s="411"/>
      <c r="J70" s="411"/>
      <c r="K70" s="411"/>
      <c r="L70" s="411"/>
      <c r="M70" s="411"/>
      <c r="N70" s="411"/>
      <c r="O70" s="411"/>
      <c r="P70" s="411"/>
      <c r="Q70" s="411"/>
      <c r="R70" s="411"/>
      <c r="S70" s="411"/>
      <c r="T70" s="411"/>
      <c r="U70" s="411"/>
      <c r="V70" s="411"/>
      <c r="W70" s="411"/>
      <c r="X70" s="411"/>
      <c r="Y70" s="411"/>
      <c r="Z70" s="411"/>
      <c r="AA70" s="411"/>
      <c r="AB70" s="411"/>
      <c r="AC70" s="411"/>
      <c r="AD70" s="411"/>
      <c r="AE70" s="411"/>
      <c r="AF70" s="411"/>
      <c r="AG70" s="20"/>
    </row>
    <row r="71" spans="1:33" ht="9.9499999999999993" customHeight="1">
      <c r="A71" s="28"/>
      <c r="B71" s="411"/>
      <c r="C71" s="411"/>
      <c r="D71" s="411"/>
      <c r="E71" s="411"/>
      <c r="F71" s="411"/>
      <c r="G71" s="411"/>
      <c r="H71" s="411"/>
      <c r="I71" s="411"/>
      <c r="J71" s="411"/>
      <c r="K71" s="411"/>
      <c r="L71" s="411"/>
      <c r="M71" s="411"/>
      <c r="N71" s="411"/>
      <c r="O71" s="411"/>
      <c r="P71" s="411"/>
      <c r="Q71" s="411"/>
      <c r="R71" s="411"/>
      <c r="S71" s="411"/>
      <c r="T71" s="411"/>
      <c r="U71" s="411"/>
      <c r="V71" s="411"/>
      <c r="W71" s="411"/>
      <c r="X71" s="411"/>
      <c r="Y71" s="411"/>
      <c r="Z71" s="411"/>
      <c r="AA71" s="411"/>
      <c r="AB71" s="411"/>
      <c r="AC71" s="411"/>
      <c r="AD71" s="411"/>
      <c r="AE71" s="411"/>
      <c r="AF71" s="411"/>
      <c r="AG71" s="20"/>
    </row>
    <row r="72" spans="1:33" ht="9.9499999999999993" customHeight="1">
      <c r="A72" s="28"/>
      <c r="B72" s="411" t="s">
        <v>270</v>
      </c>
      <c r="C72" s="411"/>
      <c r="D72" s="411"/>
      <c r="E72" s="411"/>
      <c r="F72" s="411"/>
      <c r="G72" s="411"/>
      <c r="H72" s="411"/>
      <c r="I72" s="411"/>
      <c r="J72" s="411"/>
      <c r="K72" s="411"/>
      <c r="L72" s="411"/>
      <c r="M72" s="411"/>
      <c r="N72" s="411"/>
      <c r="O72" s="411"/>
      <c r="P72" s="411"/>
      <c r="Q72" s="411"/>
      <c r="R72" s="411"/>
      <c r="S72" s="411"/>
      <c r="T72" s="411"/>
      <c r="U72" s="411"/>
      <c r="V72" s="411"/>
      <c r="W72" s="411"/>
      <c r="X72" s="411"/>
      <c r="Y72" s="411"/>
      <c r="Z72" s="411"/>
      <c r="AA72" s="411"/>
      <c r="AB72" s="411"/>
      <c r="AC72" s="411"/>
      <c r="AD72" s="411"/>
      <c r="AE72" s="411"/>
      <c r="AF72" s="411"/>
      <c r="AG72" s="20"/>
    </row>
    <row r="73" spans="1:33" ht="9.9499999999999993" customHeight="1">
      <c r="A73" s="28"/>
      <c r="B73" s="411"/>
      <c r="C73" s="411"/>
      <c r="D73" s="411"/>
      <c r="E73" s="411"/>
      <c r="F73" s="411"/>
      <c r="G73" s="411"/>
      <c r="H73" s="411"/>
      <c r="I73" s="411"/>
      <c r="J73" s="411"/>
      <c r="K73" s="411"/>
      <c r="L73" s="411"/>
      <c r="M73" s="411"/>
      <c r="N73" s="411"/>
      <c r="O73" s="411"/>
      <c r="P73" s="411"/>
      <c r="Q73" s="411"/>
      <c r="R73" s="411"/>
      <c r="S73" s="411"/>
      <c r="T73" s="411"/>
      <c r="U73" s="411"/>
      <c r="V73" s="411"/>
      <c r="W73" s="411"/>
      <c r="X73" s="411"/>
      <c r="Y73" s="411"/>
      <c r="Z73" s="411"/>
      <c r="AA73" s="411"/>
      <c r="AB73" s="411"/>
      <c r="AC73" s="411"/>
      <c r="AD73" s="411"/>
      <c r="AE73" s="411"/>
      <c r="AF73" s="411"/>
      <c r="AG73" s="20"/>
    </row>
    <row r="74" spans="1:33" ht="9.9499999999999993" customHeight="1">
      <c r="A74" s="28"/>
      <c r="B74" s="28"/>
      <c r="C74" s="28"/>
      <c r="D74" s="28"/>
      <c r="E74" s="28"/>
      <c r="F74" s="28"/>
      <c r="G74" s="28"/>
      <c r="H74" s="20"/>
      <c r="I74" s="20"/>
      <c r="J74" s="20"/>
      <c r="K74" s="20"/>
      <c r="L74" s="20"/>
      <c r="M74" s="20"/>
      <c r="N74" s="20"/>
      <c r="O74" s="20"/>
      <c r="P74" s="20"/>
      <c r="Q74" s="20"/>
      <c r="R74" s="20"/>
      <c r="S74" s="20"/>
      <c r="T74" s="20"/>
      <c r="U74" s="20"/>
      <c r="V74" s="20"/>
      <c r="AG74" s="20"/>
    </row>
    <row r="75" spans="1:33" ht="9.9499999999999993" customHeight="1">
      <c r="A75" s="28"/>
      <c r="B75" s="411" t="s">
        <v>69</v>
      </c>
      <c r="C75" s="411"/>
      <c r="D75" s="411"/>
      <c r="E75" s="411"/>
      <c r="F75" s="411"/>
      <c r="G75" s="411"/>
      <c r="H75" s="411"/>
      <c r="I75" s="411"/>
      <c r="J75" s="411"/>
      <c r="K75" s="411"/>
      <c r="L75" s="411"/>
      <c r="M75" s="411"/>
      <c r="N75" s="411"/>
      <c r="O75" s="411"/>
      <c r="P75" s="411"/>
      <c r="Q75" s="411"/>
      <c r="R75" s="411"/>
      <c r="S75" s="411"/>
      <c r="T75" s="411"/>
      <c r="U75" s="411"/>
      <c r="V75" s="411"/>
      <c r="W75" s="411"/>
      <c r="X75" s="411"/>
      <c r="Y75" s="411"/>
      <c r="Z75" s="411"/>
      <c r="AA75" s="411"/>
      <c r="AB75" s="411"/>
      <c r="AC75" s="411"/>
      <c r="AD75" s="411"/>
      <c r="AE75" s="411"/>
      <c r="AF75" s="411"/>
      <c r="AG75" s="20"/>
    </row>
    <row r="76" spans="1:33" ht="9.9499999999999993" customHeight="1">
      <c r="A76" s="28"/>
      <c r="B76" s="411"/>
      <c r="C76" s="411"/>
      <c r="D76" s="411"/>
      <c r="E76" s="411"/>
      <c r="F76" s="411"/>
      <c r="G76" s="411"/>
      <c r="H76" s="411"/>
      <c r="I76" s="411"/>
      <c r="J76" s="411"/>
      <c r="K76" s="411"/>
      <c r="L76" s="411"/>
      <c r="M76" s="411"/>
      <c r="N76" s="411"/>
      <c r="O76" s="411"/>
      <c r="P76" s="411"/>
      <c r="Q76" s="411"/>
      <c r="R76" s="411"/>
      <c r="S76" s="411"/>
      <c r="T76" s="411"/>
      <c r="U76" s="411"/>
      <c r="V76" s="411"/>
      <c r="W76" s="411"/>
      <c r="X76" s="411"/>
      <c r="Y76" s="411"/>
      <c r="Z76" s="411"/>
      <c r="AA76" s="411"/>
      <c r="AB76" s="411"/>
      <c r="AC76" s="411"/>
      <c r="AD76" s="411"/>
      <c r="AE76" s="411"/>
      <c r="AF76" s="411"/>
      <c r="AG76" s="20"/>
    </row>
    <row r="77" spans="1:33" ht="9.9499999999999993" customHeight="1">
      <c r="A77" s="20"/>
      <c r="B77" s="20"/>
      <c r="C77" s="20"/>
      <c r="D77" s="20"/>
      <c r="E77" s="20"/>
      <c r="F77" s="20"/>
      <c r="G77" s="20"/>
      <c r="H77" s="20"/>
      <c r="I77" s="20"/>
      <c r="J77" s="20"/>
      <c r="K77" s="20"/>
      <c r="L77" s="20"/>
      <c r="M77" s="20"/>
      <c r="N77" s="20"/>
      <c r="O77" s="20"/>
      <c r="P77" s="20"/>
      <c r="Q77" s="20"/>
      <c r="R77" s="20"/>
      <c r="S77" s="20"/>
      <c r="T77" s="20"/>
      <c r="U77" s="20"/>
      <c r="V77" s="20"/>
      <c r="W77" s="20"/>
      <c r="X77" s="20"/>
      <c r="Y77" s="20"/>
      <c r="Z77" s="20"/>
      <c r="AA77" s="20"/>
      <c r="AB77" s="20"/>
      <c r="AC77" s="20"/>
      <c r="AD77" s="20"/>
      <c r="AE77" s="20"/>
      <c r="AF77" s="20"/>
      <c r="AG77" s="20"/>
    </row>
    <row r="78" spans="1:33" ht="9.9499999999999993" customHeight="1">
      <c r="A78" s="20"/>
      <c r="B78" s="20"/>
      <c r="C78" s="20"/>
      <c r="D78" s="20"/>
      <c r="E78" s="20"/>
      <c r="F78" s="20"/>
      <c r="G78" s="20"/>
      <c r="H78" s="20"/>
      <c r="I78" s="20"/>
      <c r="J78" s="20"/>
      <c r="K78" s="20"/>
      <c r="L78" s="20"/>
      <c r="M78" s="20"/>
      <c r="N78" s="20"/>
      <c r="O78" s="20"/>
      <c r="P78" s="20"/>
      <c r="Q78" s="20"/>
      <c r="R78" s="20"/>
      <c r="S78" s="20"/>
      <c r="T78" s="20"/>
      <c r="U78" s="20"/>
      <c r="V78" s="20"/>
      <c r="W78" s="20"/>
      <c r="X78" s="20"/>
      <c r="Y78" s="20"/>
      <c r="Z78" s="20"/>
      <c r="AA78" s="20"/>
      <c r="AB78" s="20"/>
      <c r="AC78" s="20"/>
      <c r="AD78" s="20"/>
      <c r="AE78" s="20"/>
      <c r="AF78" s="20"/>
      <c r="AG78" s="20"/>
    </row>
    <row r="79" spans="1:33" ht="9.9499999999999993" customHeight="1">
      <c r="A79" s="20"/>
      <c r="B79" s="20"/>
      <c r="C79" s="20"/>
      <c r="D79" s="20"/>
      <c r="E79" s="20"/>
      <c r="F79" s="20"/>
      <c r="G79" s="20"/>
      <c r="H79" s="20"/>
      <c r="I79" s="20"/>
      <c r="J79" s="20"/>
      <c r="K79" s="20"/>
      <c r="L79" s="20"/>
      <c r="M79" s="20"/>
      <c r="N79" s="20"/>
      <c r="O79" s="20"/>
      <c r="P79" s="20"/>
      <c r="Q79" s="20"/>
      <c r="R79" s="20"/>
      <c r="S79" s="20"/>
      <c r="T79" s="20"/>
      <c r="U79" s="20"/>
      <c r="V79" s="20"/>
      <c r="W79" s="20"/>
      <c r="X79" s="20"/>
      <c r="Y79" s="20"/>
      <c r="Z79" s="20"/>
      <c r="AA79" s="20"/>
      <c r="AB79" s="20"/>
      <c r="AC79" s="20"/>
      <c r="AD79" s="20"/>
      <c r="AE79" s="20"/>
      <c r="AF79" s="20"/>
      <c r="AG79" s="20"/>
    </row>
    <row r="80" spans="1:33" ht="9.9499999999999993" customHeight="1">
      <c r="A80" s="20"/>
      <c r="B80" s="20"/>
      <c r="C80" s="20"/>
      <c r="D80" s="20"/>
      <c r="E80" s="20"/>
      <c r="F80" s="20"/>
      <c r="G80" s="20"/>
      <c r="H80" s="20"/>
      <c r="I80" s="20"/>
      <c r="J80" s="20"/>
      <c r="K80" s="20"/>
      <c r="L80" s="20"/>
      <c r="M80" s="20"/>
      <c r="N80" s="20"/>
      <c r="O80" s="20"/>
      <c r="P80" s="20"/>
      <c r="Q80" s="20"/>
      <c r="R80" s="20"/>
      <c r="S80" s="20"/>
      <c r="T80" s="20"/>
      <c r="U80" s="20"/>
      <c r="V80" s="20"/>
      <c r="W80" s="20"/>
      <c r="X80" s="20"/>
      <c r="Y80" s="20"/>
      <c r="Z80" s="20"/>
      <c r="AA80" s="20"/>
      <c r="AB80" s="20"/>
      <c r="AC80" s="20"/>
      <c r="AD80" s="20"/>
      <c r="AE80" s="20"/>
      <c r="AF80" s="20"/>
      <c r="AG80" s="20"/>
    </row>
    <row r="81" spans="1:33" ht="9.9499999999999993" customHeight="1">
      <c r="A81" s="20"/>
      <c r="B81" s="20"/>
      <c r="C81" s="20"/>
      <c r="D81" s="20"/>
      <c r="E81" s="20"/>
      <c r="F81" s="20"/>
      <c r="G81" s="20"/>
      <c r="H81" s="20"/>
      <c r="I81" s="20"/>
      <c r="J81" s="20"/>
      <c r="K81" s="20"/>
      <c r="L81" s="20"/>
      <c r="M81" s="20"/>
      <c r="N81" s="20"/>
      <c r="O81" s="20"/>
      <c r="P81" s="20"/>
      <c r="Q81" s="20"/>
      <c r="R81" s="20"/>
      <c r="S81" s="20"/>
      <c r="T81" s="20"/>
      <c r="U81" s="18"/>
      <c r="V81" s="18"/>
      <c r="W81" s="18"/>
      <c r="X81" s="18"/>
      <c r="Y81" s="18"/>
      <c r="Z81" s="18"/>
      <c r="AA81" s="18"/>
      <c r="AB81" s="18"/>
      <c r="AC81" s="18"/>
      <c r="AD81" s="18"/>
      <c r="AE81" s="20"/>
      <c r="AF81" s="20"/>
      <c r="AG81" s="20"/>
    </row>
  </sheetData>
  <mergeCells count="83">
    <mergeCell ref="N13:S14"/>
    <mergeCell ref="T9:AG10"/>
    <mergeCell ref="A56:P57"/>
    <mergeCell ref="AC23:AD24"/>
    <mergeCell ref="K16:O17"/>
    <mergeCell ref="K20:O21"/>
    <mergeCell ref="P18:R19"/>
    <mergeCell ref="S18:AD19"/>
    <mergeCell ref="G48:H49"/>
    <mergeCell ref="O48:P49"/>
    <mergeCell ref="AA23:AB24"/>
    <mergeCell ref="K30:L31"/>
    <mergeCell ref="M30:N31"/>
    <mergeCell ref="B70:AF71"/>
    <mergeCell ref="B72:AF73"/>
    <mergeCell ref="K58:L59"/>
    <mergeCell ref="G43:H44"/>
    <mergeCell ref="I43:J44"/>
    <mergeCell ref="M43:N44"/>
    <mergeCell ref="A53:AG54"/>
    <mergeCell ref="O43:P44"/>
    <mergeCell ref="Q43:R44"/>
    <mergeCell ref="Q48:R49"/>
    <mergeCell ref="K48:L49"/>
    <mergeCell ref="M48:N49"/>
    <mergeCell ref="E43:F44"/>
    <mergeCell ref="M60:N61"/>
    <mergeCell ref="O60:P61"/>
    <mergeCell ref="Q58:AG61"/>
    <mergeCell ref="B75:AF76"/>
    <mergeCell ref="B66:G67"/>
    <mergeCell ref="I48:J49"/>
    <mergeCell ref="A60:B61"/>
    <mergeCell ref="C60:D61"/>
    <mergeCell ref="E60:F61"/>
    <mergeCell ref="G60:H61"/>
    <mergeCell ref="I60:J61"/>
    <mergeCell ref="C58:D59"/>
    <mergeCell ref="E58:F59"/>
    <mergeCell ref="G58:H59"/>
    <mergeCell ref="M58:N59"/>
    <mergeCell ref="O58:P59"/>
    <mergeCell ref="Q56:AG57"/>
    <mergeCell ref="B68:AF69"/>
    <mergeCell ref="I58:J59"/>
    <mergeCell ref="A1:AG2"/>
    <mergeCell ref="A3:AG4"/>
    <mergeCell ref="A5:AG6"/>
    <mergeCell ref="S30:AG31"/>
    <mergeCell ref="K18:O19"/>
    <mergeCell ref="K11:M12"/>
    <mergeCell ref="U23:V24"/>
    <mergeCell ref="O30:P31"/>
    <mergeCell ref="E30:F31"/>
    <mergeCell ref="AE23:AF24"/>
    <mergeCell ref="A27:AG28"/>
    <mergeCell ref="G30:H31"/>
    <mergeCell ref="I30:J31"/>
    <mergeCell ref="K23:O24"/>
    <mergeCell ref="T13:AG14"/>
    <mergeCell ref="N9:S10"/>
    <mergeCell ref="K60:L61"/>
    <mergeCell ref="AH58:AQ59"/>
    <mergeCell ref="AK23:BQ24"/>
    <mergeCell ref="K43:L44"/>
    <mergeCell ref="A34:AG35"/>
    <mergeCell ref="I38:J39"/>
    <mergeCell ref="M38:N39"/>
    <mergeCell ref="O38:P39"/>
    <mergeCell ref="Q38:R39"/>
    <mergeCell ref="K38:L39"/>
    <mergeCell ref="G38:H39"/>
    <mergeCell ref="E38:F39"/>
    <mergeCell ref="Q30:R31"/>
    <mergeCell ref="Y23:Z24"/>
    <mergeCell ref="S37:AG40"/>
    <mergeCell ref="S47:AG50"/>
    <mergeCell ref="AH39:AS40"/>
    <mergeCell ref="S23:T24"/>
    <mergeCell ref="S42:AG45"/>
    <mergeCell ref="E48:F49"/>
    <mergeCell ref="A58:B59"/>
    <mergeCell ref="W23:X24"/>
  </mergeCells>
  <phoneticPr fontId="3"/>
  <dataValidations count="2">
    <dataValidation type="list" allowBlank="1" showInputMessage="1" showErrorMessage="1" sqref="C58:D61 S23:T24 E30:F31 E38:F39" xr:uid="{7937469E-F020-4199-8524-98B5E8366373}">
      <formula1>"昭和,平成,令和"</formula1>
    </dataValidation>
    <dataValidation type="list" allowBlank="1" showInputMessage="1" showErrorMessage="1" sqref="E43:F44 E48:F49" xr:uid="{C2DB7D43-E326-4389-BD8F-D83ABD6950AD}">
      <formula1>"昭和,平成,令和,　"</formula1>
    </dataValidation>
  </dataValidations>
  <printOptions horizontalCentered="1"/>
  <pageMargins left="0.78740157480314965" right="0.78740157480314965" top="0.98425196850393704" bottom="0.98425196850393704" header="0.39370078740157483" footer="0.39370078740157483"/>
  <pageSetup paperSize="9" scale="98"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sheetPr>
  <dimension ref="A1:AW32"/>
  <sheetViews>
    <sheetView view="pageBreakPreview" topLeftCell="A4" zoomScaleNormal="100" zoomScaleSheetLayoutView="100" workbookViewId="0">
      <selection activeCell="J10" sqref="J10:AF10"/>
    </sheetView>
  </sheetViews>
  <sheetFormatPr defaultColWidth="2.625" defaultRowHeight="18" customHeight="1"/>
  <cols>
    <col min="1" max="16384" width="2.625" style="19"/>
  </cols>
  <sheetData>
    <row r="1" spans="1:49" ht="16.5" customHeight="1">
      <c r="A1" s="18" t="s">
        <v>209</v>
      </c>
      <c r="B1" s="18"/>
      <c r="C1" s="18"/>
      <c r="D1" s="18"/>
      <c r="E1" s="18"/>
      <c r="F1" s="18"/>
      <c r="G1" s="18"/>
      <c r="H1" s="18"/>
      <c r="I1" s="18"/>
      <c r="J1" s="18"/>
      <c r="K1" s="18"/>
      <c r="L1" s="18"/>
      <c r="M1" s="18"/>
      <c r="N1" s="18"/>
      <c r="O1" s="18"/>
    </row>
    <row r="2" spans="1:49" ht="18" customHeight="1">
      <c r="A2" s="21"/>
      <c r="B2" s="472" t="s">
        <v>203</v>
      </c>
      <c r="C2" s="472"/>
      <c r="D2" s="472"/>
      <c r="E2" s="472"/>
      <c r="F2" s="472"/>
      <c r="G2" s="472"/>
      <c r="H2" s="472"/>
      <c r="I2" s="472"/>
      <c r="J2" s="472"/>
      <c r="K2" s="472"/>
      <c r="L2" s="472"/>
      <c r="M2" s="472"/>
      <c r="N2" s="472"/>
      <c r="O2" s="472"/>
      <c r="P2" s="472"/>
      <c r="Q2" s="472"/>
      <c r="R2" s="472"/>
      <c r="S2" s="472"/>
      <c r="T2" s="472"/>
      <c r="U2" s="472"/>
      <c r="V2" s="472"/>
      <c r="W2" s="472"/>
      <c r="X2" s="472"/>
      <c r="Y2" s="472"/>
      <c r="Z2" s="472"/>
      <c r="AA2" s="472"/>
      <c r="AB2" s="472"/>
      <c r="AC2" s="472"/>
      <c r="AD2" s="472"/>
      <c r="AE2" s="472"/>
      <c r="AF2" s="23"/>
    </row>
    <row r="3" spans="1:49" ht="18" customHeight="1">
      <c r="A3" s="24"/>
      <c r="B3" s="473"/>
      <c r="C3" s="473"/>
      <c r="D3" s="473"/>
      <c r="E3" s="473"/>
      <c r="F3" s="473"/>
      <c r="G3" s="473"/>
      <c r="H3" s="473"/>
      <c r="I3" s="473"/>
      <c r="J3" s="473"/>
      <c r="K3" s="473"/>
      <c r="L3" s="473"/>
      <c r="M3" s="473"/>
      <c r="N3" s="473"/>
      <c r="O3" s="473"/>
      <c r="P3" s="473"/>
      <c r="Q3" s="473"/>
      <c r="R3" s="473"/>
      <c r="S3" s="473"/>
      <c r="T3" s="473"/>
      <c r="U3" s="473"/>
      <c r="V3" s="473"/>
      <c r="W3" s="473"/>
      <c r="X3" s="473"/>
      <c r="Y3" s="473"/>
      <c r="Z3" s="473"/>
      <c r="AA3" s="473"/>
      <c r="AB3" s="473"/>
      <c r="AC3" s="473"/>
      <c r="AD3" s="473"/>
      <c r="AE3" s="473"/>
      <c r="AF3" s="25"/>
    </row>
    <row r="4" spans="1:49" ht="51.95" customHeight="1">
      <c r="A4" s="476" t="s">
        <v>115</v>
      </c>
      <c r="B4" s="477"/>
      <c r="C4" s="477"/>
      <c r="D4" s="477"/>
      <c r="E4" s="477"/>
      <c r="F4" s="477"/>
      <c r="G4" s="477"/>
      <c r="H4" s="478"/>
      <c r="I4" s="268"/>
      <c r="J4" s="479" t="str">
        <f>IF(着手届!M7="","",着手届!M7)&amp;"　"&amp;IF(着手届!M8="","","
"&amp;着手届!M8)</f>
        <v>　</v>
      </c>
      <c r="K4" s="479"/>
      <c r="L4" s="479"/>
      <c r="M4" s="479"/>
      <c r="N4" s="479"/>
      <c r="O4" s="479"/>
      <c r="P4" s="479"/>
      <c r="Q4" s="479"/>
      <c r="R4" s="479"/>
      <c r="S4" s="479"/>
      <c r="T4" s="479"/>
      <c r="U4" s="479"/>
      <c r="V4" s="479"/>
      <c r="W4" s="479"/>
      <c r="X4" s="479"/>
      <c r="Y4" s="479"/>
      <c r="Z4" s="479"/>
      <c r="AA4" s="479"/>
      <c r="AB4" s="479"/>
      <c r="AC4" s="479"/>
      <c r="AD4" s="479"/>
      <c r="AE4" s="479"/>
      <c r="AF4" s="480"/>
    </row>
    <row r="5" spans="1:49" ht="51.95" customHeight="1">
      <c r="A5" s="460" t="s">
        <v>116</v>
      </c>
      <c r="B5" s="460"/>
      <c r="C5" s="460"/>
      <c r="D5" s="460"/>
      <c r="E5" s="460"/>
      <c r="F5" s="460"/>
      <c r="G5" s="460"/>
      <c r="H5" s="460"/>
      <c r="I5" s="268"/>
      <c r="J5" s="479" t="str">
        <f>IF(着手届!M11="","",""&amp;着手届!M11)</f>
        <v/>
      </c>
      <c r="K5" s="479"/>
      <c r="L5" s="479"/>
      <c r="M5" s="479"/>
      <c r="N5" s="479"/>
      <c r="O5" s="479"/>
      <c r="P5" s="479"/>
      <c r="Q5" s="479"/>
      <c r="R5" s="479"/>
      <c r="S5" s="479"/>
      <c r="T5" s="479"/>
      <c r="U5" s="479"/>
      <c r="V5" s="479"/>
      <c r="W5" s="479"/>
      <c r="X5" s="479"/>
      <c r="Y5" s="479"/>
      <c r="Z5" s="479"/>
      <c r="AA5" s="479"/>
      <c r="AB5" s="479"/>
      <c r="AC5" s="479"/>
      <c r="AD5" s="479"/>
      <c r="AE5" s="479"/>
      <c r="AF5" s="480"/>
    </row>
    <row r="6" spans="1:49" ht="18" customHeight="1">
      <c r="A6" s="460" t="s">
        <v>117</v>
      </c>
      <c r="B6" s="460"/>
      <c r="C6" s="460"/>
      <c r="D6" s="460"/>
      <c r="E6" s="460"/>
      <c r="F6" s="460"/>
      <c r="G6" s="460"/>
      <c r="H6" s="460"/>
      <c r="I6" s="481"/>
      <c r="J6" s="459" t="s">
        <v>5</v>
      </c>
      <c r="K6" s="459"/>
      <c r="L6" s="459"/>
      <c r="M6" s="459"/>
      <c r="N6" s="459" t="str">
        <f>IF(仮契約書!L8="","",仮契約書!L8)</f>
        <v>令和</v>
      </c>
      <c r="O6" s="459"/>
      <c r="P6" s="475" t="str">
        <f>IF(入力シート!C6="","",入力シート!C6)</f>
        <v/>
      </c>
      <c r="Q6" s="475"/>
      <c r="R6" s="475"/>
      <c r="S6" s="459" t="s">
        <v>9</v>
      </c>
      <c r="T6" s="459"/>
      <c r="U6" s="455" t="str">
        <f>IF(入力シート!C6="","",入力シート!C6)</f>
        <v/>
      </c>
      <c r="V6" s="455"/>
      <c r="W6" s="455"/>
      <c r="X6" s="459" t="s">
        <v>10</v>
      </c>
      <c r="Y6" s="459"/>
      <c r="Z6" s="454" t="str">
        <f>IF(入力シート!C6="","",入力シート!C6)</f>
        <v/>
      </c>
      <c r="AA6" s="454"/>
      <c r="AB6" s="454"/>
      <c r="AC6" s="459" t="s">
        <v>33</v>
      </c>
      <c r="AD6" s="459"/>
      <c r="AE6" s="459"/>
      <c r="AF6" s="456"/>
    </row>
    <row r="7" spans="1:49" ht="18" customHeight="1">
      <c r="A7" s="460"/>
      <c r="B7" s="460"/>
      <c r="C7" s="460"/>
      <c r="D7" s="460"/>
      <c r="E7" s="460"/>
      <c r="F7" s="460"/>
      <c r="G7" s="460"/>
      <c r="H7" s="460"/>
      <c r="I7" s="467"/>
      <c r="J7" s="418"/>
      <c r="K7" s="418"/>
      <c r="L7" s="418"/>
      <c r="M7" s="418"/>
      <c r="N7" s="418"/>
      <c r="O7" s="418"/>
      <c r="P7" s="418"/>
      <c r="Q7" s="418"/>
      <c r="R7" s="418"/>
      <c r="S7" s="418"/>
      <c r="T7" s="418"/>
      <c r="U7" s="418"/>
      <c r="V7" s="418"/>
      <c r="W7" s="418"/>
      <c r="X7" s="418"/>
      <c r="Y7" s="418"/>
      <c r="Z7" s="418"/>
      <c r="AA7" s="418"/>
      <c r="AB7" s="418"/>
      <c r="AC7" s="418"/>
      <c r="AD7" s="418"/>
      <c r="AE7" s="418"/>
      <c r="AF7" s="457"/>
    </row>
    <row r="8" spans="1:49" ht="18" customHeight="1">
      <c r="A8" s="460"/>
      <c r="B8" s="460"/>
      <c r="C8" s="460"/>
      <c r="D8" s="460"/>
      <c r="E8" s="460"/>
      <c r="F8" s="460"/>
      <c r="G8" s="460"/>
      <c r="H8" s="460"/>
      <c r="I8" s="482"/>
      <c r="J8" s="450" t="s">
        <v>20</v>
      </c>
      <c r="K8" s="450"/>
      <c r="L8" s="450"/>
      <c r="M8" s="450"/>
      <c r="N8" s="450" t="str">
        <f>IF(仮契約書!L9="","",仮契約書!L9)</f>
        <v>令和</v>
      </c>
      <c r="O8" s="450"/>
      <c r="P8" s="486" t="str">
        <f>IF(入力シート!C7="","",入力シート!C7)</f>
        <v/>
      </c>
      <c r="Q8" s="486"/>
      <c r="R8" s="486"/>
      <c r="S8" s="450" t="s">
        <v>9</v>
      </c>
      <c r="T8" s="450"/>
      <c r="U8" s="453" t="str">
        <f>IF(入力シート!C7="","",入力シート!C7)</f>
        <v/>
      </c>
      <c r="V8" s="453"/>
      <c r="W8" s="453"/>
      <c r="X8" s="450" t="s">
        <v>10</v>
      </c>
      <c r="Y8" s="450"/>
      <c r="Z8" s="474" t="str">
        <f>IF(入力シート!C7="","",入力シート!C7)</f>
        <v/>
      </c>
      <c r="AA8" s="474"/>
      <c r="AB8" s="474"/>
      <c r="AC8" s="450" t="s">
        <v>33</v>
      </c>
      <c r="AD8" s="450"/>
      <c r="AE8" s="450"/>
      <c r="AF8" s="458"/>
    </row>
    <row r="9" spans="1:49" ht="51.95" customHeight="1">
      <c r="A9" s="460" t="s">
        <v>118</v>
      </c>
      <c r="B9" s="460"/>
      <c r="C9" s="460"/>
      <c r="D9" s="460"/>
      <c r="E9" s="460"/>
      <c r="F9" s="460"/>
      <c r="G9" s="460"/>
      <c r="H9" s="460"/>
      <c r="I9" s="235"/>
      <c r="J9" s="142"/>
      <c r="K9" s="485" t="str">
        <f>IF(入力シート!C8="","",入力シート!C8)</f>
        <v/>
      </c>
      <c r="L9" s="485"/>
      <c r="M9" s="485"/>
      <c r="N9" s="485"/>
      <c r="O9" s="485"/>
      <c r="P9" s="485"/>
      <c r="Q9" s="485"/>
      <c r="R9" s="485"/>
      <c r="S9" s="485"/>
      <c r="T9" s="485"/>
      <c r="U9" s="485"/>
      <c r="V9" s="485"/>
      <c r="W9" s="485"/>
      <c r="X9" s="485"/>
      <c r="Y9" s="485"/>
      <c r="Z9" s="483" t="s">
        <v>1</v>
      </c>
      <c r="AA9" s="483"/>
      <c r="AB9" s="483"/>
      <c r="AC9" s="483"/>
      <c r="AD9" s="483"/>
      <c r="AE9" s="483"/>
      <c r="AF9" s="484"/>
      <c r="AS9" s="418"/>
      <c r="AT9" s="418"/>
      <c r="AU9" s="418"/>
      <c r="AV9" s="418"/>
      <c r="AW9" s="418"/>
    </row>
    <row r="10" spans="1:49" ht="51.95" customHeight="1">
      <c r="A10" s="460" t="s">
        <v>204</v>
      </c>
      <c r="B10" s="460"/>
      <c r="C10" s="460"/>
      <c r="D10" s="460"/>
      <c r="E10" s="460"/>
      <c r="F10" s="460"/>
      <c r="G10" s="460"/>
      <c r="H10" s="460"/>
      <c r="I10" s="179"/>
      <c r="J10" s="465" t="str">
        <f>IF(着手届!M17="","",着手届!M17)</f>
        <v/>
      </c>
      <c r="K10" s="465"/>
      <c r="L10" s="465"/>
      <c r="M10" s="465"/>
      <c r="N10" s="465"/>
      <c r="O10" s="465"/>
      <c r="P10" s="465"/>
      <c r="Q10" s="465"/>
      <c r="R10" s="465"/>
      <c r="S10" s="465"/>
      <c r="T10" s="465"/>
      <c r="U10" s="465"/>
      <c r="V10" s="465"/>
      <c r="W10" s="465"/>
      <c r="X10" s="465"/>
      <c r="Y10" s="465"/>
      <c r="Z10" s="465"/>
      <c r="AA10" s="465"/>
      <c r="AB10" s="465"/>
      <c r="AC10" s="465"/>
      <c r="AD10" s="465"/>
      <c r="AE10" s="465"/>
      <c r="AF10" s="466"/>
    </row>
    <row r="11" spans="1:49" ht="18" customHeight="1">
      <c r="A11" s="461" t="s">
        <v>205</v>
      </c>
      <c r="B11" s="462"/>
      <c r="C11" s="462"/>
      <c r="D11" s="468" t="s">
        <v>206</v>
      </c>
      <c r="E11" s="468"/>
      <c r="F11" s="468"/>
      <c r="G11" s="468"/>
      <c r="H11" s="469"/>
      <c r="I11" s="481"/>
      <c r="J11" s="465" t="str">
        <f>IF(着手届!M20="","",着手届!M20)</f>
        <v/>
      </c>
      <c r="K11" s="465"/>
      <c r="L11" s="465"/>
      <c r="M11" s="465"/>
      <c r="N11" s="465"/>
      <c r="O11" s="465"/>
      <c r="P11" s="465"/>
      <c r="Q11" s="465"/>
      <c r="R11" s="465"/>
      <c r="S11" s="465"/>
      <c r="T11" s="465"/>
      <c r="U11" s="465"/>
      <c r="V11" s="465"/>
      <c r="W11" s="465"/>
      <c r="X11" s="465"/>
      <c r="Y11" s="465"/>
      <c r="Z11" s="465"/>
      <c r="AA11" s="465"/>
      <c r="AB11" s="465"/>
      <c r="AC11" s="465"/>
      <c r="AD11" s="465"/>
      <c r="AE11" s="465"/>
      <c r="AF11" s="466"/>
    </row>
    <row r="12" spans="1:49" ht="18" customHeight="1">
      <c r="A12" s="467"/>
      <c r="B12" s="418"/>
      <c r="C12" s="418"/>
      <c r="D12" s="435"/>
      <c r="E12" s="435"/>
      <c r="F12" s="435"/>
      <c r="G12" s="435"/>
      <c r="H12" s="470"/>
      <c r="I12" s="467"/>
      <c r="J12" s="465"/>
      <c r="K12" s="465"/>
      <c r="L12" s="465"/>
      <c r="M12" s="465"/>
      <c r="N12" s="465"/>
      <c r="O12" s="465"/>
      <c r="P12" s="465"/>
      <c r="Q12" s="465"/>
      <c r="R12" s="465"/>
      <c r="S12" s="465"/>
      <c r="T12" s="465"/>
      <c r="U12" s="465"/>
      <c r="V12" s="465"/>
      <c r="W12" s="465"/>
      <c r="X12" s="465"/>
      <c r="Y12" s="465"/>
      <c r="Z12" s="465"/>
      <c r="AA12" s="465"/>
      <c r="AB12" s="465"/>
      <c r="AC12" s="465"/>
      <c r="AD12" s="465"/>
      <c r="AE12" s="465"/>
      <c r="AF12" s="466"/>
      <c r="AH12" s="19" t="s">
        <v>332</v>
      </c>
      <c r="AI12" s="19" t="s">
        <v>333</v>
      </c>
    </row>
    <row r="13" spans="1:49" ht="18" customHeight="1">
      <c r="A13" s="463" t="s">
        <v>207</v>
      </c>
      <c r="B13" s="464"/>
      <c r="C13" s="464"/>
      <c r="D13" s="464"/>
      <c r="E13" s="464"/>
      <c r="F13" s="464"/>
      <c r="G13" s="464"/>
      <c r="H13" s="471"/>
      <c r="I13" s="482"/>
      <c r="J13" s="465"/>
      <c r="K13" s="465"/>
      <c r="L13" s="465"/>
      <c r="M13" s="465"/>
      <c r="N13" s="465"/>
      <c r="O13" s="465"/>
      <c r="P13" s="465"/>
      <c r="Q13" s="465"/>
      <c r="R13" s="465"/>
      <c r="S13" s="465"/>
      <c r="T13" s="465"/>
      <c r="U13" s="465"/>
      <c r="V13" s="465"/>
      <c r="W13" s="465"/>
      <c r="X13" s="465"/>
      <c r="Y13" s="465"/>
      <c r="Z13" s="465"/>
      <c r="AA13" s="465"/>
      <c r="AB13" s="465"/>
      <c r="AC13" s="465"/>
      <c r="AD13" s="465"/>
      <c r="AE13" s="465"/>
      <c r="AF13" s="466"/>
    </row>
    <row r="14" spans="1:49" ht="51.95" customHeight="1">
      <c r="A14" s="460" t="s">
        <v>208</v>
      </c>
      <c r="B14" s="460"/>
      <c r="C14" s="460"/>
      <c r="D14" s="460"/>
      <c r="E14" s="460"/>
      <c r="F14" s="460"/>
      <c r="G14" s="460"/>
      <c r="H14" s="460"/>
      <c r="I14" s="179"/>
      <c r="J14" s="465" t="str">
        <f>IF(着手届!M23="","",着手届!M23)</f>
        <v/>
      </c>
      <c r="K14" s="465"/>
      <c r="L14" s="465"/>
      <c r="M14" s="465"/>
      <c r="N14" s="465"/>
      <c r="O14" s="465"/>
      <c r="P14" s="465"/>
      <c r="Q14" s="465"/>
      <c r="R14" s="465"/>
      <c r="S14" s="465"/>
      <c r="T14" s="465"/>
      <c r="U14" s="465"/>
      <c r="V14" s="465"/>
      <c r="W14" s="465"/>
      <c r="X14" s="465"/>
      <c r="Y14" s="465"/>
      <c r="Z14" s="465"/>
      <c r="AA14" s="465"/>
      <c r="AB14" s="465"/>
      <c r="AC14" s="465"/>
      <c r="AD14" s="465"/>
      <c r="AE14" s="465"/>
      <c r="AF14" s="466"/>
    </row>
    <row r="15" spans="1:49" ht="18" customHeight="1">
      <c r="A15" s="24"/>
      <c r="B15" s="20"/>
      <c r="C15" s="20"/>
      <c r="D15" s="20"/>
      <c r="E15" s="20"/>
      <c r="F15" s="20"/>
      <c r="G15" s="20"/>
      <c r="H15" s="20"/>
      <c r="I15" s="20"/>
      <c r="J15" s="20"/>
      <c r="K15" s="20"/>
      <c r="L15" s="20"/>
      <c r="M15" s="20"/>
      <c r="N15" s="20"/>
      <c r="O15" s="20"/>
      <c r="P15" s="20"/>
      <c r="Q15" s="20"/>
      <c r="R15" s="20"/>
      <c r="S15" s="20"/>
      <c r="T15" s="20"/>
      <c r="U15" s="20"/>
      <c r="V15" s="20"/>
      <c r="W15" s="20"/>
      <c r="X15" s="20"/>
      <c r="Y15" s="20"/>
      <c r="Z15" s="20"/>
      <c r="AA15" s="20"/>
      <c r="AB15" s="20"/>
      <c r="AC15" s="20"/>
      <c r="AD15" s="20"/>
      <c r="AE15" s="20"/>
      <c r="AF15" s="25"/>
    </row>
    <row r="16" spans="1:49" ht="18" customHeight="1">
      <c r="A16" s="24"/>
      <c r="B16" s="18" t="s">
        <v>295</v>
      </c>
      <c r="C16" s="20"/>
      <c r="D16" s="20"/>
      <c r="E16" s="20"/>
      <c r="F16" s="20"/>
      <c r="G16" s="20"/>
      <c r="H16" s="20"/>
      <c r="I16" s="20"/>
      <c r="J16" s="20"/>
      <c r="K16" s="20"/>
      <c r="L16" s="20"/>
      <c r="M16" s="20"/>
      <c r="N16" s="20"/>
      <c r="O16" s="20"/>
      <c r="P16" s="20"/>
      <c r="Q16" s="20"/>
      <c r="R16" s="20"/>
      <c r="S16" s="20"/>
      <c r="T16" s="20"/>
      <c r="U16" s="20"/>
      <c r="V16" s="20"/>
      <c r="W16" s="20"/>
      <c r="X16" s="20"/>
      <c r="Y16" s="20"/>
      <c r="Z16" s="20"/>
      <c r="AA16" s="20"/>
      <c r="AB16" s="20"/>
      <c r="AC16" s="20"/>
      <c r="AD16" s="20"/>
      <c r="AE16" s="20"/>
      <c r="AF16" s="25"/>
    </row>
    <row r="17" spans="1:32" ht="18" customHeight="1">
      <c r="A17" s="24"/>
      <c r="B17" s="18" t="s">
        <v>286</v>
      </c>
      <c r="C17" s="20"/>
      <c r="D17" s="20"/>
      <c r="E17" s="20"/>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5"/>
    </row>
    <row r="18" spans="1:32" ht="18" customHeight="1">
      <c r="A18" s="24" t="s">
        <v>317</v>
      </c>
      <c r="B18" s="20"/>
      <c r="C18" s="20"/>
      <c r="D18" s="20"/>
      <c r="E18" s="20"/>
      <c r="F18" s="20"/>
      <c r="G18" s="20"/>
      <c r="H18" s="20"/>
      <c r="I18" s="20"/>
      <c r="J18" s="20"/>
      <c r="K18" s="20"/>
      <c r="L18" s="20"/>
      <c r="M18" s="20"/>
      <c r="N18" s="20"/>
      <c r="O18" s="20"/>
      <c r="P18" s="20"/>
      <c r="Q18" s="20"/>
      <c r="R18" s="20"/>
      <c r="S18" s="20"/>
      <c r="T18" s="20"/>
      <c r="U18" s="20"/>
      <c r="V18" s="20"/>
      <c r="W18" s="20"/>
      <c r="X18" s="20"/>
      <c r="Y18" s="20"/>
      <c r="Z18" s="20"/>
      <c r="AA18" s="20"/>
      <c r="AB18" s="20"/>
      <c r="AC18" s="20"/>
      <c r="AD18" s="20"/>
      <c r="AE18" s="20"/>
      <c r="AF18" s="25"/>
    </row>
    <row r="19" spans="1:32" ht="18" customHeight="1">
      <c r="A19" s="24"/>
      <c r="B19" s="20"/>
      <c r="C19" s="20"/>
      <c r="D19" s="20"/>
      <c r="E19" s="20"/>
      <c r="F19" s="20"/>
      <c r="G19" s="20"/>
      <c r="H19" s="20"/>
      <c r="I19" s="20"/>
      <c r="J19" s="20"/>
      <c r="K19" s="20"/>
      <c r="L19" s="20"/>
      <c r="M19" s="20"/>
      <c r="N19" s="20"/>
      <c r="O19" s="20"/>
      <c r="P19" s="20"/>
      <c r="Q19" s="20"/>
      <c r="R19" s="20"/>
      <c r="S19" s="20"/>
      <c r="T19" s="20"/>
      <c r="U19" s="20"/>
      <c r="V19" s="20"/>
      <c r="W19" s="20"/>
      <c r="X19" s="20"/>
      <c r="Y19" s="20"/>
      <c r="Z19" s="20"/>
      <c r="AA19" s="20"/>
      <c r="AB19" s="20"/>
      <c r="AC19" s="20"/>
      <c r="AD19" s="20"/>
      <c r="AE19" s="20"/>
      <c r="AF19" s="25"/>
    </row>
    <row r="20" spans="1:32" ht="18" customHeight="1">
      <c r="A20" s="24"/>
      <c r="C20" s="418" t="str">
        <f>IF(着手届!U29="","",着手届!U29)</f>
        <v>令和</v>
      </c>
      <c r="D20" s="418"/>
      <c r="E20" s="392" t="str">
        <f>IF(着手届!W29="","",着手届!W29)</f>
        <v/>
      </c>
      <c r="F20" s="392"/>
      <c r="G20" s="20" t="s">
        <v>9</v>
      </c>
      <c r="H20" s="385" t="str">
        <f>IF(着手届!Z29="","",着手届!Z29)</f>
        <v/>
      </c>
      <c r="I20" s="385"/>
      <c r="J20" s="20" t="s">
        <v>10</v>
      </c>
      <c r="K20" s="386" t="str">
        <f>IF(着手届!AC29="","",着手届!AC29)</f>
        <v/>
      </c>
      <c r="L20" s="386"/>
      <c r="M20" s="20" t="s">
        <v>11</v>
      </c>
      <c r="AF20" s="25"/>
    </row>
    <row r="21" spans="1:32" ht="18" customHeight="1">
      <c r="A21" s="24"/>
      <c r="R21" s="28"/>
      <c r="S21" s="28"/>
      <c r="T21" s="28"/>
      <c r="U21" s="20"/>
      <c r="V21" s="20"/>
      <c r="W21" s="20"/>
      <c r="X21" s="20"/>
      <c r="Y21" s="20"/>
      <c r="Z21" s="20"/>
      <c r="AA21" s="20"/>
      <c r="AB21" s="20"/>
      <c r="AC21" s="20"/>
      <c r="AD21" s="20"/>
      <c r="AE21" s="20"/>
      <c r="AF21" s="25"/>
    </row>
    <row r="22" spans="1:32" ht="18" customHeight="1">
      <c r="A22" s="24"/>
      <c r="J22" s="418" t="s">
        <v>8</v>
      </c>
      <c r="K22" s="418"/>
      <c r="L22" s="418"/>
      <c r="M22" s="418"/>
      <c r="N22" s="18"/>
      <c r="O22" s="18"/>
      <c r="P22" s="18"/>
      <c r="AF22" s="25"/>
    </row>
    <row r="23" spans="1:32" ht="18" customHeight="1">
      <c r="A23" s="24"/>
      <c r="J23" s="20"/>
      <c r="K23" s="20"/>
      <c r="L23" s="20"/>
      <c r="M23" s="20"/>
      <c r="N23" s="18"/>
      <c r="O23" s="18"/>
      <c r="P23" s="18"/>
      <c r="AF23" s="25"/>
    </row>
    <row r="24" spans="1:32" ht="18" customHeight="1">
      <c r="A24" s="24"/>
      <c r="K24" s="435" t="s">
        <v>2</v>
      </c>
      <c r="L24" s="435"/>
      <c r="M24" s="435"/>
      <c r="N24" s="435"/>
      <c r="O24" s="435"/>
      <c r="P24" s="435"/>
      <c r="R24" s="441" t="str">
        <f>IF(入力シート!$C$17="","",入力シート!$C$17)</f>
        <v/>
      </c>
      <c r="S24" s="441"/>
      <c r="T24" s="441"/>
      <c r="U24" s="441"/>
      <c r="V24" s="441"/>
      <c r="W24" s="441"/>
      <c r="X24" s="441"/>
      <c r="Y24" s="441"/>
      <c r="Z24" s="441"/>
      <c r="AA24" s="441"/>
      <c r="AB24" s="441"/>
      <c r="AC24" s="441"/>
      <c r="AD24" s="441"/>
      <c r="AE24" s="30"/>
      <c r="AF24" s="25"/>
    </row>
    <row r="25" spans="1:32" ht="18" customHeight="1">
      <c r="A25" s="24"/>
      <c r="K25" s="17"/>
      <c r="L25" s="17"/>
      <c r="M25" s="17"/>
      <c r="N25" s="17"/>
      <c r="O25" s="17"/>
      <c r="P25" s="17"/>
      <c r="Q25" s="17"/>
      <c r="R25" s="102"/>
      <c r="S25" s="102"/>
      <c r="T25" s="102"/>
      <c r="U25" s="102"/>
      <c r="V25" s="102"/>
      <c r="W25" s="102"/>
      <c r="X25" s="102"/>
      <c r="Y25" s="102"/>
      <c r="Z25" s="102"/>
      <c r="AA25" s="102"/>
      <c r="AB25" s="102"/>
      <c r="AC25" s="102"/>
      <c r="AD25" s="102"/>
      <c r="AE25" s="30"/>
      <c r="AF25" s="25"/>
    </row>
    <row r="26" spans="1:32" ht="18" customHeight="1">
      <c r="A26" s="24"/>
      <c r="K26" s="435" t="s">
        <v>4</v>
      </c>
      <c r="L26" s="435"/>
      <c r="M26" s="435"/>
      <c r="N26" s="435"/>
      <c r="O26" s="435"/>
      <c r="P26" s="435"/>
      <c r="R26" s="441" t="str">
        <f>IF(入力シート!C18="","",入力シート!C18)</f>
        <v/>
      </c>
      <c r="S26" s="441"/>
      <c r="T26" s="441"/>
      <c r="U26" s="441"/>
      <c r="V26" s="441"/>
      <c r="W26" s="441"/>
      <c r="X26" s="441"/>
      <c r="Y26" s="441"/>
      <c r="Z26" s="441"/>
      <c r="AA26" s="441"/>
      <c r="AB26" s="441"/>
      <c r="AC26" s="441"/>
      <c r="AD26" s="441"/>
      <c r="AE26" s="30"/>
      <c r="AF26" s="25"/>
    </row>
    <row r="27" spans="1:32" ht="18" customHeight="1">
      <c r="A27" s="24"/>
      <c r="K27" s="17"/>
      <c r="L27" s="17"/>
      <c r="M27" s="17"/>
      <c r="N27" s="17"/>
      <c r="O27" s="17"/>
      <c r="P27" s="17"/>
      <c r="Q27" s="17"/>
      <c r="R27" s="102"/>
      <c r="S27" s="102"/>
      <c r="T27" s="102"/>
      <c r="U27" s="102"/>
      <c r="V27" s="102"/>
      <c r="W27" s="102"/>
      <c r="X27" s="102"/>
      <c r="Y27" s="102"/>
      <c r="Z27" s="102"/>
      <c r="AA27" s="102"/>
      <c r="AB27" s="102"/>
      <c r="AC27" s="102"/>
      <c r="AD27" s="102"/>
      <c r="AE27" s="30"/>
      <c r="AF27" s="25"/>
    </row>
    <row r="28" spans="1:32" ht="18" customHeight="1">
      <c r="A28" s="24"/>
      <c r="K28" s="435" t="s">
        <v>0</v>
      </c>
      <c r="L28" s="435"/>
      <c r="M28" s="435"/>
      <c r="N28" s="435"/>
      <c r="O28" s="435"/>
      <c r="P28" s="435"/>
      <c r="R28" s="441" t="str">
        <f>IF(入力シート!C19="","",入力シート!C19)&amp;"　　印"</f>
        <v>　　印</v>
      </c>
      <c r="S28" s="441"/>
      <c r="T28" s="441"/>
      <c r="U28" s="441"/>
      <c r="V28" s="441"/>
      <c r="W28" s="441"/>
      <c r="X28" s="441"/>
      <c r="Y28" s="441"/>
      <c r="Z28" s="441"/>
      <c r="AA28" s="441"/>
      <c r="AB28" s="441"/>
      <c r="AC28" s="441"/>
      <c r="AD28" s="102"/>
      <c r="AE28" s="31"/>
      <c r="AF28" s="25"/>
    </row>
    <row r="29" spans="1:32" ht="18" customHeight="1">
      <c r="A29" s="24"/>
      <c r="AF29" s="25"/>
    </row>
    <row r="30" spans="1:32" ht="18" customHeight="1">
      <c r="A30" s="24"/>
      <c r="C30" s="418" t="s">
        <v>57</v>
      </c>
      <c r="D30" s="418"/>
      <c r="E30" s="418"/>
      <c r="F30" s="17"/>
      <c r="G30" s="19" t="str">
        <f>"西都市長　"&amp;入力シート!C1&amp;"　様"</f>
        <v>西都市長　押川　修一郎　様</v>
      </c>
      <c r="P30" s="18"/>
      <c r="Q30" s="18"/>
      <c r="R30" s="18"/>
      <c r="S30" s="18"/>
      <c r="AF30" s="25"/>
    </row>
    <row r="31" spans="1:32" ht="18" customHeight="1">
      <c r="A31" s="32"/>
      <c r="B31" s="33"/>
      <c r="C31" s="33"/>
      <c r="D31" s="33"/>
      <c r="E31" s="33"/>
      <c r="F31" s="33"/>
      <c r="G31" s="33"/>
      <c r="H31" s="33"/>
      <c r="I31" s="33"/>
      <c r="J31" s="33"/>
      <c r="K31" s="33"/>
      <c r="L31" s="33"/>
      <c r="M31" s="33"/>
      <c r="N31" s="33"/>
      <c r="O31" s="33"/>
      <c r="P31" s="33"/>
      <c r="Q31" s="33"/>
      <c r="R31" s="33"/>
      <c r="S31" s="33"/>
      <c r="T31" s="33"/>
      <c r="U31" s="33"/>
      <c r="V31" s="33"/>
      <c r="W31" s="33"/>
      <c r="X31" s="33"/>
      <c r="Y31" s="33"/>
      <c r="Z31" s="33"/>
      <c r="AA31" s="33"/>
      <c r="AB31" s="33"/>
      <c r="AC31" s="33"/>
      <c r="AD31" s="33"/>
      <c r="AE31" s="33"/>
      <c r="AF31" s="34"/>
    </row>
    <row r="32" spans="1:32" ht="18" customHeight="1">
      <c r="A32" s="19" t="s">
        <v>271</v>
      </c>
    </row>
  </sheetData>
  <mergeCells count="54">
    <mergeCell ref="J4:AF4"/>
    <mergeCell ref="J5:AF5"/>
    <mergeCell ref="C20:D20"/>
    <mergeCell ref="I11:I13"/>
    <mergeCell ref="K26:P26"/>
    <mergeCell ref="K24:P24"/>
    <mergeCell ref="A6:H8"/>
    <mergeCell ref="J7:AD7"/>
    <mergeCell ref="I6:I8"/>
    <mergeCell ref="L6:M6"/>
    <mergeCell ref="Z9:AF9"/>
    <mergeCell ref="K9:Y9"/>
    <mergeCell ref="P8:R8"/>
    <mergeCell ref="S8:T8"/>
    <mergeCell ref="AC6:AD6"/>
    <mergeCell ref="X6:Y6"/>
    <mergeCell ref="AS9:AW9"/>
    <mergeCell ref="J10:AF10"/>
    <mergeCell ref="A10:H10"/>
    <mergeCell ref="A9:H9"/>
    <mergeCell ref="B2:AE3"/>
    <mergeCell ref="X8:Y8"/>
    <mergeCell ref="Z8:AB8"/>
    <mergeCell ref="AC8:AD8"/>
    <mergeCell ref="J6:K6"/>
    <mergeCell ref="L8:M8"/>
    <mergeCell ref="J8:K8"/>
    <mergeCell ref="N6:O6"/>
    <mergeCell ref="P6:R6"/>
    <mergeCell ref="S6:T6"/>
    <mergeCell ref="A4:H4"/>
    <mergeCell ref="A5:H5"/>
    <mergeCell ref="C30:E30"/>
    <mergeCell ref="A14:H14"/>
    <mergeCell ref="A11:C11"/>
    <mergeCell ref="A13:C13"/>
    <mergeCell ref="R28:AC28"/>
    <mergeCell ref="K20:L20"/>
    <mergeCell ref="J11:AF13"/>
    <mergeCell ref="J14:AF14"/>
    <mergeCell ref="R26:AD26"/>
    <mergeCell ref="J22:M22"/>
    <mergeCell ref="R24:AD24"/>
    <mergeCell ref="E20:F20"/>
    <mergeCell ref="H20:I20"/>
    <mergeCell ref="A12:C12"/>
    <mergeCell ref="D11:H13"/>
    <mergeCell ref="K28:P28"/>
    <mergeCell ref="U8:W8"/>
    <mergeCell ref="Z6:AB6"/>
    <mergeCell ref="N8:O8"/>
    <mergeCell ref="U6:W6"/>
    <mergeCell ref="AF6:AF8"/>
    <mergeCell ref="AE6:AE8"/>
  </mergeCells>
  <phoneticPr fontId="3"/>
  <printOptions horizontalCentered="1"/>
  <pageMargins left="0.78740157480314965" right="0.78740157480314965" top="0.98425196850393704" bottom="0.98425196850393704" header="0.39370078740157483" footer="0.39370078740157483"/>
  <pageSetup paperSize="9" scale="96"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000"/>
  </sheetPr>
  <dimension ref="B1:AH40"/>
  <sheetViews>
    <sheetView topLeftCell="A21" zoomScaleNormal="100" workbookViewId="0">
      <selection activeCell="R37" sqref="R37"/>
    </sheetView>
  </sheetViews>
  <sheetFormatPr defaultColWidth="2.625" defaultRowHeight="18" customHeight="1"/>
  <cols>
    <col min="1" max="16384" width="2.625" style="19"/>
  </cols>
  <sheetData>
    <row r="1" spans="2:31" ht="24">
      <c r="B1" s="438" t="s">
        <v>224</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row>
    <row r="2" spans="2:31" ht="18" customHeight="1">
      <c r="B2" s="26"/>
      <c r="C2" s="26"/>
      <c r="D2" s="26"/>
      <c r="E2" s="26"/>
      <c r="F2" s="26"/>
      <c r="G2" s="26"/>
      <c r="H2" s="26"/>
      <c r="I2" s="26"/>
      <c r="J2" s="26"/>
      <c r="K2" s="26"/>
      <c r="L2" s="26"/>
      <c r="M2" s="26"/>
      <c r="N2" s="26"/>
      <c r="O2" s="26"/>
      <c r="P2" s="26"/>
      <c r="Q2" s="26"/>
      <c r="R2" s="26"/>
      <c r="S2" s="26"/>
      <c r="T2" s="26"/>
      <c r="U2" s="26"/>
      <c r="V2" s="26"/>
      <c r="W2" s="26"/>
      <c r="X2" s="26"/>
      <c r="Y2" s="26"/>
      <c r="Z2" s="26"/>
      <c r="AA2" s="26"/>
      <c r="AB2" s="26"/>
      <c r="AC2" s="26"/>
      <c r="AD2" s="26"/>
      <c r="AE2" s="26"/>
    </row>
    <row r="3" spans="2:31" ht="18" customHeight="1">
      <c r="B3" s="26"/>
      <c r="C3" s="26"/>
      <c r="D3" s="26"/>
      <c r="E3" s="26"/>
      <c r="F3" s="26"/>
      <c r="G3" s="26"/>
      <c r="H3" s="26"/>
      <c r="I3" s="26"/>
      <c r="J3" s="26"/>
      <c r="K3" s="26"/>
      <c r="L3" s="26"/>
      <c r="M3" s="26"/>
      <c r="N3" s="26"/>
      <c r="O3" s="26"/>
      <c r="P3" s="26"/>
      <c r="Q3" s="26"/>
      <c r="R3" s="26"/>
      <c r="S3" s="26"/>
      <c r="T3" s="26"/>
      <c r="U3" s="26"/>
      <c r="V3" s="26"/>
      <c r="W3" s="26"/>
      <c r="X3" s="26"/>
      <c r="Y3" s="26"/>
      <c r="Z3" s="26"/>
      <c r="AA3" s="26"/>
      <c r="AB3" s="26"/>
      <c r="AC3" s="26"/>
      <c r="AD3" s="26"/>
      <c r="AE3" s="26"/>
    </row>
    <row r="4" spans="2:31" ht="18" customHeight="1">
      <c r="M4" s="441" t="str">
        <f>IF(着手届!M7="","",着手届!M7)</f>
        <v/>
      </c>
      <c r="N4" s="441"/>
      <c r="O4" s="441"/>
      <c r="P4" s="441"/>
      <c r="Q4" s="441"/>
      <c r="R4" s="441"/>
      <c r="S4" s="441"/>
      <c r="T4" s="441"/>
      <c r="U4" s="441"/>
      <c r="V4" s="441"/>
      <c r="W4" s="441"/>
      <c r="X4" s="441"/>
      <c r="Y4" s="441"/>
      <c r="Z4" s="441"/>
      <c r="AA4" s="441"/>
      <c r="AB4" s="441"/>
      <c r="AC4" s="441"/>
      <c r="AD4" s="441"/>
      <c r="AE4" s="441"/>
    </row>
    <row r="5" spans="2:31" ht="18" customHeight="1">
      <c r="B5" s="27" t="s">
        <v>216</v>
      </c>
      <c r="C5" s="435" t="s">
        <v>197</v>
      </c>
      <c r="D5" s="435"/>
      <c r="E5" s="435"/>
      <c r="F5" s="435"/>
      <c r="G5" s="435"/>
      <c r="H5" s="435"/>
      <c r="I5" s="435"/>
      <c r="J5" s="435"/>
      <c r="K5" s="418" t="s">
        <v>217</v>
      </c>
      <c r="L5" s="418"/>
      <c r="M5" s="439" t="str">
        <f>IF(着手届!M8="","",着手届!M8)</f>
        <v/>
      </c>
      <c r="N5" s="439"/>
      <c r="O5" s="439"/>
      <c r="P5" s="439"/>
      <c r="Q5" s="439"/>
      <c r="R5" s="439"/>
      <c r="S5" s="439"/>
      <c r="T5" s="439"/>
      <c r="U5" s="439"/>
      <c r="V5" s="439"/>
      <c r="W5" s="439"/>
      <c r="X5" s="439"/>
      <c r="Y5" s="439"/>
      <c r="Z5" s="439"/>
      <c r="AA5" s="439"/>
      <c r="AB5" s="439"/>
      <c r="AC5" s="439"/>
      <c r="AD5" s="439"/>
      <c r="AE5" s="439"/>
    </row>
    <row r="6" spans="2:31" ht="18" customHeight="1">
      <c r="C6" s="17"/>
      <c r="D6" s="17"/>
      <c r="E6" s="17"/>
      <c r="F6" s="17"/>
      <c r="G6" s="17"/>
      <c r="H6" s="17"/>
      <c r="I6" s="17"/>
      <c r="J6" s="17"/>
      <c r="K6" s="20"/>
      <c r="L6" s="18"/>
      <c r="M6" s="18"/>
      <c r="N6" s="18"/>
      <c r="O6" s="18"/>
      <c r="P6" s="18"/>
      <c r="Q6" s="18"/>
      <c r="R6" s="18"/>
      <c r="S6" s="18"/>
      <c r="T6" s="18"/>
      <c r="U6" s="18"/>
      <c r="V6" s="18"/>
      <c r="W6" s="18"/>
      <c r="X6" s="18"/>
      <c r="Y6" s="18"/>
      <c r="Z6" s="18"/>
      <c r="AA6" s="18"/>
      <c r="AB6" s="18"/>
      <c r="AC6" s="18"/>
      <c r="AD6" s="18"/>
      <c r="AE6" s="18"/>
    </row>
    <row r="8" spans="2:31" ht="18" customHeight="1">
      <c r="B8" s="27" t="s">
        <v>218</v>
      </c>
      <c r="C8" s="435" t="s">
        <v>198</v>
      </c>
      <c r="D8" s="435"/>
      <c r="E8" s="435"/>
      <c r="F8" s="435"/>
      <c r="G8" s="435"/>
      <c r="H8" s="435"/>
      <c r="I8" s="435"/>
      <c r="J8" s="435"/>
      <c r="K8" s="418" t="s">
        <v>219</v>
      </c>
      <c r="L8" s="418"/>
      <c r="M8" s="439" t="str">
        <f>IF(現場代理人等選任通知書!J5="","",現場代理人等選任通知書!J5)</f>
        <v/>
      </c>
      <c r="N8" s="439"/>
      <c r="O8" s="439"/>
      <c r="P8" s="439"/>
      <c r="Q8" s="439"/>
      <c r="R8" s="439"/>
      <c r="S8" s="439"/>
      <c r="T8" s="439"/>
      <c r="U8" s="439"/>
      <c r="V8" s="439"/>
      <c r="W8" s="439"/>
      <c r="X8" s="439"/>
      <c r="Y8" s="439"/>
      <c r="Z8" s="439"/>
      <c r="AA8" s="439"/>
      <c r="AB8" s="439"/>
      <c r="AC8" s="439"/>
      <c r="AD8" s="439"/>
      <c r="AE8" s="439"/>
    </row>
    <row r="9" spans="2:31" ht="18" customHeight="1">
      <c r="C9" s="17"/>
      <c r="D9" s="17"/>
      <c r="E9" s="17"/>
      <c r="F9" s="17"/>
      <c r="G9" s="17"/>
      <c r="H9" s="17"/>
      <c r="I9" s="17"/>
      <c r="J9" s="17"/>
      <c r="L9" s="28"/>
      <c r="M9" s="28"/>
      <c r="N9" s="28"/>
      <c r="O9" s="28"/>
      <c r="P9" s="28"/>
      <c r="Q9" s="28"/>
      <c r="R9" s="28"/>
      <c r="S9" s="28"/>
      <c r="T9" s="28"/>
      <c r="U9" s="28"/>
      <c r="V9" s="28"/>
      <c r="W9" s="28"/>
      <c r="X9" s="28"/>
    </row>
    <row r="11" spans="2:31" ht="18" customHeight="1">
      <c r="B11" s="27" t="s">
        <v>60</v>
      </c>
      <c r="C11" s="435" t="s">
        <v>117</v>
      </c>
      <c r="D11" s="435"/>
      <c r="E11" s="435"/>
      <c r="F11" s="435"/>
      <c r="G11" s="435"/>
      <c r="H11" s="435"/>
      <c r="I11" s="435"/>
      <c r="J11" s="435"/>
      <c r="K11" s="418" t="s">
        <v>220</v>
      </c>
      <c r="L11" s="418"/>
      <c r="M11" s="20"/>
      <c r="N11" s="20"/>
      <c r="O11" s="428" t="str">
        <f>IF(現場代理人等選任通知書!N6="","",現場代理人等選任通知書!N6)</f>
        <v>令和</v>
      </c>
      <c r="P11" s="428"/>
      <c r="Q11" s="430" t="str">
        <f>IF(入力シート!C6="","",入力シート!C6)</f>
        <v/>
      </c>
      <c r="R11" s="430"/>
      <c r="S11" s="20" t="s">
        <v>9</v>
      </c>
      <c r="T11" s="427" t="str">
        <f>IF(入力シート!C6="","",入力シート!C6)</f>
        <v/>
      </c>
      <c r="U11" s="427"/>
      <c r="V11" s="20" t="s">
        <v>10</v>
      </c>
      <c r="W11" s="429" t="str">
        <f>IF(入力シート!C6="","",入力シート!C6)</f>
        <v/>
      </c>
      <c r="X11" s="429"/>
      <c r="Y11" s="20" t="s">
        <v>11</v>
      </c>
      <c r="Z11" s="20"/>
    </row>
    <row r="12" spans="2:31" ht="18" customHeight="1">
      <c r="B12" s="27"/>
      <c r="C12" s="17"/>
      <c r="D12" s="17"/>
      <c r="E12" s="17"/>
      <c r="F12" s="17"/>
      <c r="G12" s="17"/>
      <c r="H12" s="17"/>
      <c r="I12" s="17"/>
      <c r="J12" s="17"/>
      <c r="K12" s="20"/>
      <c r="L12" s="20"/>
      <c r="M12" s="20"/>
      <c r="N12" s="20"/>
      <c r="O12" s="428" t="str">
        <f>IF(現場代理人等選任通知書!N8="","",現場代理人等選任通知書!N8)</f>
        <v>令和</v>
      </c>
      <c r="P12" s="428"/>
      <c r="Q12" s="430" t="str">
        <f>IF(入力シート!C7="","",入力シート!C7)</f>
        <v/>
      </c>
      <c r="R12" s="430"/>
      <c r="S12" s="20" t="s">
        <v>9</v>
      </c>
      <c r="T12" s="427" t="str">
        <f>IF(入力シート!C7="","",入力シート!C7)</f>
        <v/>
      </c>
      <c r="U12" s="427"/>
      <c r="V12" s="20" t="s">
        <v>10</v>
      </c>
      <c r="W12" s="429" t="str">
        <f>IF(入力シート!C7="","",入力シート!C7)</f>
        <v/>
      </c>
      <c r="X12" s="429"/>
      <c r="Y12" s="20" t="s">
        <v>11</v>
      </c>
      <c r="Z12" s="20"/>
    </row>
    <row r="13" spans="2:31" ht="18" customHeight="1">
      <c r="C13" s="17"/>
      <c r="D13" s="17"/>
      <c r="E13" s="17"/>
      <c r="F13" s="17"/>
      <c r="G13" s="17"/>
      <c r="H13" s="17"/>
      <c r="I13" s="17"/>
      <c r="J13" s="17"/>
      <c r="K13" s="20"/>
      <c r="L13" s="20"/>
      <c r="M13" s="20"/>
      <c r="N13" s="20"/>
      <c r="O13" s="20"/>
      <c r="P13" s="20"/>
      <c r="Q13" s="20"/>
      <c r="R13" s="20"/>
      <c r="S13" s="20"/>
      <c r="T13" s="20"/>
      <c r="U13" s="20"/>
      <c r="V13" s="20"/>
      <c r="W13" s="20"/>
      <c r="X13" s="20"/>
    </row>
    <row r="14" spans="2:31" ht="18" customHeight="1">
      <c r="C14" s="17"/>
      <c r="D14" s="17"/>
      <c r="E14" s="17"/>
      <c r="F14" s="17"/>
      <c r="L14" s="28"/>
      <c r="M14" s="28"/>
      <c r="N14" s="20"/>
      <c r="O14" s="20"/>
      <c r="P14" s="20"/>
      <c r="Q14" s="20"/>
      <c r="R14" s="20"/>
      <c r="S14" s="20"/>
      <c r="T14" s="20"/>
      <c r="U14" s="20"/>
      <c r="V14" s="20"/>
      <c r="W14" s="20"/>
      <c r="X14" s="20"/>
    </row>
    <row r="15" spans="2:31" ht="18" customHeight="1">
      <c r="B15" s="27" t="s">
        <v>221</v>
      </c>
      <c r="C15" s="435" t="s">
        <v>200</v>
      </c>
      <c r="D15" s="435"/>
      <c r="E15" s="435"/>
      <c r="F15" s="435"/>
      <c r="G15" s="435"/>
      <c r="H15" s="435"/>
      <c r="I15" s="435"/>
      <c r="J15" s="435"/>
      <c r="K15" s="418" t="s">
        <v>222</v>
      </c>
      <c r="L15" s="418"/>
      <c r="M15" s="418" t="s">
        <v>32</v>
      </c>
      <c r="N15" s="418"/>
      <c r="O15" s="180"/>
      <c r="P15" s="433" t="str">
        <f>IF(入力シート!C20="","",入力シート!C20)</f>
        <v/>
      </c>
      <c r="Q15" s="433"/>
      <c r="R15" s="433"/>
      <c r="S15" s="433"/>
      <c r="T15" s="433"/>
      <c r="U15" s="433"/>
      <c r="V15" s="433"/>
      <c r="W15" s="433"/>
      <c r="X15" s="433"/>
      <c r="Y15" s="433"/>
      <c r="Z15" s="433"/>
      <c r="AA15" s="433"/>
      <c r="AB15" s="433"/>
      <c r="AC15" s="433"/>
      <c r="AD15" s="433"/>
      <c r="AE15" s="433"/>
    </row>
    <row r="16" spans="2:31" ht="18" customHeight="1">
      <c r="B16" s="27"/>
      <c r="C16" s="17"/>
      <c r="D16" s="17"/>
      <c r="E16" s="17"/>
      <c r="F16" s="17"/>
      <c r="G16" s="17"/>
      <c r="H16" s="17"/>
      <c r="I16" s="17"/>
      <c r="J16" s="17"/>
      <c r="K16" s="20"/>
      <c r="L16" s="20"/>
      <c r="M16" s="418" t="s">
        <v>3</v>
      </c>
      <c r="N16" s="418"/>
      <c r="O16" s="180"/>
      <c r="P16" s="433" t="str">
        <f>IF(入力シート!C21="","",入力シート!C21)</f>
        <v/>
      </c>
      <c r="Q16" s="433"/>
      <c r="R16" s="433"/>
      <c r="S16" s="433"/>
      <c r="T16" s="433"/>
      <c r="U16" s="433"/>
      <c r="V16" s="433"/>
      <c r="W16" s="433"/>
      <c r="X16" s="433"/>
      <c r="Y16" s="433"/>
      <c r="Z16" s="433"/>
      <c r="AA16" s="433"/>
      <c r="AB16" s="433"/>
      <c r="AC16" s="433"/>
      <c r="AD16" s="433"/>
      <c r="AE16" s="433"/>
    </row>
    <row r="17" spans="2:34" ht="18" customHeight="1">
      <c r="H17" s="17"/>
      <c r="I17" s="17"/>
      <c r="J17" s="17"/>
      <c r="K17" s="17"/>
      <c r="P17" s="28"/>
      <c r="Q17" s="28"/>
      <c r="R17" s="20"/>
      <c r="S17" s="20"/>
      <c r="T17" s="20"/>
      <c r="U17" s="20"/>
      <c r="V17" s="20"/>
      <c r="W17" s="20"/>
      <c r="X17" s="20"/>
      <c r="Y17" s="20"/>
      <c r="Z17" s="20"/>
      <c r="AA17" s="20"/>
      <c r="AB17" s="20"/>
    </row>
    <row r="18" spans="2:34" ht="18" customHeight="1">
      <c r="B18" s="27" t="s">
        <v>223</v>
      </c>
      <c r="C18" s="435" t="s">
        <v>205</v>
      </c>
      <c r="D18" s="435"/>
      <c r="E18" s="435"/>
      <c r="F18" s="435"/>
      <c r="G18" s="435" t="s">
        <v>201</v>
      </c>
      <c r="H18" s="435"/>
      <c r="I18" s="435"/>
      <c r="J18" s="435"/>
      <c r="K18" s="418" t="s">
        <v>222</v>
      </c>
      <c r="L18" s="418"/>
      <c r="M18" s="418" t="s">
        <v>32</v>
      </c>
      <c r="N18" s="418"/>
      <c r="O18" s="180"/>
      <c r="P18" s="433" t="str">
        <f>IF(入力シート!C22="","",入力シート!C22)</f>
        <v/>
      </c>
      <c r="Q18" s="433"/>
      <c r="R18" s="433"/>
      <c r="S18" s="433"/>
      <c r="T18" s="433"/>
      <c r="U18" s="433"/>
      <c r="V18" s="433"/>
      <c r="W18" s="433"/>
      <c r="X18" s="433"/>
      <c r="Y18" s="433"/>
      <c r="Z18" s="433"/>
      <c r="AA18" s="433"/>
      <c r="AB18" s="433"/>
      <c r="AC18" s="433"/>
      <c r="AD18" s="433"/>
      <c r="AE18" s="433"/>
    </row>
    <row r="19" spans="2:34" ht="18" customHeight="1">
      <c r="B19" s="27"/>
      <c r="C19" s="435" t="s">
        <v>207</v>
      </c>
      <c r="D19" s="435"/>
      <c r="E19" s="435"/>
      <c r="F19" s="435"/>
      <c r="G19" s="435"/>
      <c r="H19" s="435"/>
      <c r="I19" s="435"/>
      <c r="J19" s="435"/>
      <c r="K19" s="418"/>
      <c r="L19" s="418"/>
      <c r="M19" s="418" t="s">
        <v>3</v>
      </c>
      <c r="N19" s="418"/>
      <c r="O19" s="180"/>
      <c r="P19" s="433" t="str">
        <f>IF(入力シート!C23="","",入力シート!C23)</f>
        <v/>
      </c>
      <c r="Q19" s="433"/>
      <c r="R19" s="433"/>
      <c r="S19" s="433"/>
      <c r="T19" s="433"/>
      <c r="U19" s="433"/>
      <c r="V19" s="433"/>
      <c r="W19" s="433"/>
      <c r="X19" s="433"/>
      <c r="Y19" s="433"/>
      <c r="Z19" s="433"/>
      <c r="AA19" s="433"/>
      <c r="AB19" s="433"/>
      <c r="AC19" s="433"/>
      <c r="AD19" s="433"/>
      <c r="AE19" s="433"/>
      <c r="AG19" s="19" t="s">
        <v>332</v>
      </c>
      <c r="AH19" s="253" t="s">
        <v>333</v>
      </c>
    </row>
    <row r="20" spans="2:34" ht="18" customHeight="1">
      <c r="B20" s="27"/>
      <c r="C20" s="17"/>
      <c r="D20" s="17"/>
      <c r="E20" s="17"/>
      <c r="F20" s="17"/>
      <c r="G20" s="17"/>
      <c r="H20" s="17"/>
      <c r="I20" s="17"/>
      <c r="J20" s="17"/>
      <c r="K20" s="20"/>
      <c r="L20" s="20"/>
      <c r="M20" s="18"/>
      <c r="N20" s="18"/>
      <c r="O20" s="18"/>
      <c r="P20" s="18"/>
      <c r="Q20" s="18"/>
      <c r="R20" s="18"/>
      <c r="S20" s="18"/>
      <c r="T20" s="18"/>
      <c r="U20" s="18"/>
      <c r="V20" s="18"/>
      <c r="W20" s="18"/>
      <c r="X20" s="18"/>
      <c r="Y20" s="18"/>
      <c r="Z20" s="18"/>
      <c r="AA20" s="18"/>
      <c r="AB20" s="18"/>
      <c r="AC20" s="18"/>
      <c r="AD20" s="18"/>
      <c r="AE20" s="18"/>
    </row>
    <row r="21" spans="2:34" ht="18" customHeight="1">
      <c r="B21" s="27" t="s">
        <v>273</v>
      </c>
      <c r="C21" s="435" t="s">
        <v>225</v>
      </c>
      <c r="D21" s="435"/>
      <c r="E21" s="435"/>
      <c r="F21" s="435"/>
      <c r="G21" s="435"/>
      <c r="H21" s="435"/>
      <c r="I21" s="435"/>
      <c r="J21" s="435"/>
      <c r="K21" s="418" t="s">
        <v>222</v>
      </c>
      <c r="L21" s="418"/>
      <c r="M21" s="418" t="s">
        <v>32</v>
      </c>
      <c r="N21" s="418"/>
      <c r="O21" s="180"/>
      <c r="P21" s="433" t="str">
        <f>IF(入力シート!C24="","",入力シート!C24)</f>
        <v/>
      </c>
      <c r="Q21" s="433"/>
      <c r="R21" s="433"/>
      <c r="S21" s="433"/>
      <c r="T21" s="433"/>
      <c r="U21" s="433"/>
      <c r="V21" s="433"/>
      <c r="W21" s="433"/>
      <c r="X21" s="433"/>
      <c r="Y21" s="433"/>
      <c r="Z21" s="433"/>
      <c r="AA21" s="433"/>
      <c r="AB21" s="433"/>
      <c r="AC21" s="433"/>
      <c r="AD21" s="433"/>
      <c r="AE21" s="433"/>
    </row>
    <row r="22" spans="2:34" ht="18" customHeight="1">
      <c r="B22" s="27"/>
      <c r="C22" s="17"/>
      <c r="D22" s="17"/>
      <c r="E22" s="17"/>
      <c r="F22" s="17"/>
      <c r="G22" s="20"/>
      <c r="H22" s="20"/>
      <c r="I22" s="20"/>
      <c r="J22" s="20"/>
      <c r="K22" s="20"/>
      <c r="L22" s="20"/>
      <c r="M22" s="418" t="s">
        <v>3</v>
      </c>
      <c r="N22" s="418"/>
      <c r="O22" s="180"/>
      <c r="P22" s="433" t="str">
        <f>IF(入力シート!C25="","",入力シート!C25)</f>
        <v/>
      </c>
      <c r="Q22" s="433"/>
      <c r="R22" s="433"/>
      <c r="S22" s="433"/>
      <c r="T22" s="433"/>
      <c r="U22" s="433"/>
      <c r="V22" s="433"/>
      <c r="W22" s="433"/>
      <c r="X22" s="433"/>
      <c r="Y22" s="433"/>
      <c r="Z22" s="433"/>
      <c r="AA22" s="433"/>
      <c r="AB22" s="433"/>
      <c r="AC22" s="433"/>
      <c r="AD22" s="433"/>
      <c r="AE22" s="433"/>
    </row>
    <row r="23" spans="2:34" ht="18" customHeight="1">
      <c r="B23" s="27"/>
      <c r="C23" s="17"/>
      <c r="D23" s="17"/>
      <c r="E23" s="17"/>
      <c r="F23" s="17"/>
      <c r="G23" s="17"/>
      <c r="H23" s="17"/>
      <c r="I23" s="17"/>
      <c r="J23" s="17"/>
      <c r="K23" s="20"/>
      <c r="L23" s="20"/>
      <c r="M23" s="18"/>
      <c r="N23" s="18"/>
      <c r="O23" s="18"/>
      <c r="P23" s="18"/>
      <c r="Q23" s="18"/>
      <c r="R23" s="18"/>
      <c r="S23" s="18"/>
      <c r="T23" s="18"/>
      <c r="U23" s="18"/>
      <c r="V23" s="18"/>
      <c r="W23" s="18"/>
      <c r="X23" s="18"/>
      <c r="Y23" s="18"/>
      <c r="Z23" s="18"/>
      <c r="AA23" s="18"/>
      <c r="AB23" s="18"/>
      <c r="AC23" s="18"/>
      <c r="AD23" s="18"/>
      <c r="AE23" s="18"/>
    </row>
    <row r="24" spans="2:34" ht="18" customHeight="1">
      <c r="B24" s="27"/>
      <c r="C24" s="17"/>
      <c r="D24" s="17"/>
      <c r="E24" s="17"/>
      <c r="F24" s="17"/>
      <c r="G24" s="17"/>
      <c r="H24" s="17"/>
      <c r="I24" s="17"/>
      <c r="J24" s="17"/>
      <c r="K24" s="20"/>
      <c r="L24" s="20"/>
      <c r="M24" s="18"/>
      <c r="N24" s="18"/>
      <c r="O24" s="18"/>
      <c r="P24" s="18"/>
      <c r="Q24" s="18"/>
      <c r="R24" s="18"/>
      <c r="S24" s="18"/>
      <c r="T24" s="18"/>
      <c r="U24" s="18"/>
      <c r="V24" s="18"/>
      <c r="W24" s="18"/>
      <c r="X24" s="18"/>
      <c r="Y24" s="18"/>
      <c r="Z24" s="18"/>
      <c r="AA24" s="18"/>
      <c r="AB24" s="18"/>
      <c r="AC24" s="18"/>
      <c r="AD24" s="18"/>
      <c r="AE24" s="18"/>
    </row>
    <row r="25" spans="2:34" ht="18" customHeight="1">
      <c r="B25" s="27"/>
      <c r="C25" s="17"/>
      <c r="D25" s="17"/>
      <c r="E25" s="17"/>
      <c r="F25" s="17"/>
      <c r="G25" s="17"/>
      <c r="H25" s="17"/>
      <c r="I25" s="17"/>
      <c r="J25" s="17"/>
      <c r="K25" s="20"/>
      <c r="L25" s="20"/>
      <c r="M25" s="18"/>
      <c r="N25" s="18"/>
      <c r="O25" s="18"/>
      <c r="P25" s="18"/>
      <c r="Q25" s="18"/>
      <c r="R25" s="18"/>
      <c r="S25" s="18"/>
      <c r="T25" s="18"/>
      <c r="U25" s="18"/>
      <c r="V25" s="18"/>
      <c r="W25" s="18"/>
      <c r="X25" s="18"/>
      <c r="Y25" s="18"/>
      <c r="Z25" s="18"/>
      <c r="AA25" s="18"/>
      <c r="AB25" s="18"/>
      <c r="AC25" s="18"/>
      <c r="AD25" s="18"/>
      <c r="AE25" s="18"/>
    </row>
    <row r="26" spans="2:34" ht="18" customHeight="1">
      <c r="B26" s="27"/>
      <c r="C26" s="17"/>
      <c r="D26" s="17"/>
      <c r="E26" s="17"/>
      <c r="F26" s="17"/>
      <c r="G26" s="17"/>
      <c r="H26" s="17"/>
      <c r="I26" s="17"/>
      <c r="J26" s="17"/>
      <c r="K26" s="20"/>
      <c r="L26" s="20"/>
      <c r="M26" s="18"/>
      <c r="N26" s="18"/>
      <c r="O26" s="18"/>
      <c r="P26" s="18"/>
      <c r="Q26" s="18"/>
      <c r="R26" s="18"/>
      <c r="S26" s="18"/>
      <c r="T26" s="18"/>
      <c r="U26" s="18"/>
      <c r="V26" s="18"/>
      <c r="W26" s="18"/>
      <c r="X26" s="18"/>
      <c r="Y26" s="18"/>
      <c r="Z26" s="18"/>
      <c r="AA26" s="18"/>
      <c r="AB26" s="18"/>
      <c r="AC26" s="18"/>
      <c r="AD26" s="18"/>
      <c r="AE26" s="18"/>
    </row>
    <row r="27" spans="2:34" ht="18" customHeight="1">
      <c r="D27" s="434" t="s">
        <v>283</v>
      </c>
      <c r="E27" s="434"/>
      <c r="F27" s="434"/>
      <c r="G27" s="434"/>
      <c r="H27" s="434"/>
      <c r="I27" s="434"/>
      <c r="J27" s="434"/>
      <c r="K27" s="434"/>
      <c r="L27" s="434"/>
      <c r="M27" s="434"/>
      <c r="N27" s="434"/>
      <c r="O27" s="434"/>
      <c r="P27" s="434"/>
      <c r="Q27" s="434"/>
      <c r="R27" s="434"/>
      <c r="S27" s="434"/>
      <c r="T27" s="434"/>
      <c r="U27" s="434"/>
      <c r="V27" s="434"/>
      <c r="W27" s="434"/>
      <c r="X27" s="434"/>
      <c r="Y27" s="434"/>
      <c r="Z27" s="434"/>
      <c r="AA27" s="434"/>
      <c r="AB27" s="434"/>
      <c r="AC27" s="434"/>
      <c r="AD27" s="434"/>
      <c r="AE27" s="434"/>
    </row>
    <row r="28" spans="2:34" ht="18" customHeight="1">
      <c r="B28" s="29"/>
      <c r="C28" s="29"/>
      <c r="D28" s="29"/>
      <c r="E28" s="29"/>
      <c r="F28" s="29"/>
      <c r="G28" s="29"/>
      <c r="H28" s="29"/>
      <c r="I28" s="29"/>
      <c r="J28" s="29"/>
      <c r="K28" s="29"/>
      <c r="L28" s="29"/>
      <c r="M28" s="29"/>
      <c r="N28" s="29"/>
      <c r="O28" s="29"/>
      <c r="P28" s="29"/>
      <c r="Q28" s="29"/>
      <c r="R28" s="29"/>
      <c r="S28" s="29"/>
      <c r="T28" s="29"/>
      <c r="U28" s="29"/>
      <c r="V28" s="29"/>
      <c r="W28" s="29"/>
      <c r="X28" s="29"/>
      <c r="Y28" s="29"/>
      <c r="Z28" s="29"/>
      <c r="AA28" s="29"/>
      <c r="AB28" s="29"/>
      <c r="AC28" s="29"/>
      <c r="AD28" s="29"/>
      <c r="AE28" s="29"/>
    </row>
    <row r="29" spans="2:34" ht="18" customHeight="1">
      <c r="U29" s="428" t="str">
        <f>IF(現場代理人等選任通知書!C20="","",現場代理人等選任通知書!C20)</f>
        <v>令和</v>
      </c>
      <c r="V29" s="428"/>
      <c r="W29" s="430" t="str">
        <f>IF(入力シート!C16="","",入力シート!C16)</f>
        <v/>
      </c>
      <c r="X29" s="430"/>
      <c r="Y29" s="20" t="s">
        <v>9</v>
      </c>
      <c r="Z29" s="427" t="str">
        <f>IF(入力シート!C16="","",入力シート!C16)</f>
        <v/>
      </c>
      <c r="AA29" s="427"/>
      <c r="AB29" s="20" t="s">
        <v>10</v>
      </c>
      <c r="AC29" s="429" t="str">
        <f>IF(入力シート!C16="","",入力シート!C16)</f>
        <v/>
      </c>
      <c r="AD29" s="429"/>
      <c r="AE29" s="20" t="s">
        <v>11</v>
      </c>
    </row>
    <row r="30" spans="2:34" ht="18" customHeight="1">
      <c r="J30" s="418"/>
      <c r="K30" s="418"/>
      <c r="L30" s="418"/>
      <c r="M30" s="418"/>
      <c r="N30" s="418"/>
    </row>
    <row r="31" spans="2:34" ht="18" customHeight="1">
      <c r="J31" s="20"/>
      <c r="K31" s="20"/>
      <c r="L31" s="20"/>
      <c r="M31" s="20"/>
      <c r="N31" s="20"/>
      <c r="R31" s="488" t="str">
        <f>IF(入力シート!$C$17="","",入力シート!$C$17)</f>
        <v/>
      </c>
      <c r="S31" s="488"/>
      <c r="T31" s="488"/>
      <c r="U31" s="488"/>
      <c r="V31" s="488"/>
      <c r="W31" s="488"/>
      <c r="X31" s="488"/>
      <c r="Y31" s="488"/>
      <c r="Z31" s="488"/>
      <c r="AA31" s="488"/>
      <c r="AB31" s="488"/>
      <c r="AC31" s="488"/>
      <c r="AD31" s="488"/>
      <c r="AE31" s="488"/>
    </row>
    <row r="32" spans="2:34" ht="18" customHeight="1">
      <c r="K32" s="435" t="s">
        <v>2</v>
      </c>
      <c r="L32" s="435"/>
      <c r="M32" s="435"/>
      <c r="N32" s="435"/>
      <c r="O32" s="435"/>
      <c r="P32" s="435"/>
      <c r="R32" s="488"/>
      <c r="S32" s="488"/>
      <c r="T32" s="488"/>
      <c r="U32" s="488"/>
      <c r="V32" s="488"/>
      <c r="W32" s="488"/>
      <c r="X32" s="488"/>
      <c r="Y32" s="488"/>
      <c r="Z32" s="488"/>
      <c r="AA32" s="488"/>
      <c r="AB32" s="488"/>
      <c r="AC32" s="488"/>
      <c r="AD32" s="488"/>
      <c r="AE32" s="488"/>
    </row>
    <row r="33" spans="2:31" ht="18" customHeight="1">
      <c r="K33" s="17"/>
      <c r="L33" s="17"/>
      <c r="M33" s="17"/>
      <c r="N33" s="17"/>
      <c r="O33" s="17"/>
      <c r="P33" s="17"/>
      <c r="R33" s="30"/>
      <c r="S33" s="30"/>
      <c r="T33" s="30"/>
      <c r="U33" s="30"/>
      <c r="V33" s="30"/>
      <c r="W33" s="30"/>
      <c r="X33" s="30"/>
      <c r="Y33" s="30"/>
      <c r="Z33" s="30"/>
      <c r="AA33" s="30"/>
      <c r="AB33" s="30"/>
      <c r="AC33" s="30"/>
      <c r="AD33" s="30"/>
      <c r="AE33" s="30"/>
    </row>
    <row r="34" spans="2:31" ht="18" customHeight="1">
      <c r="E34" s="418" t="s">
        <v>8</v>
      </c>
      <c r="F34" s="418"/>
      <c r="G34" s="418"/>
      <c r="H34" s="418"/>
      <c r="I34" s="418"/>
      <c r="K34" s="435" t="s">
        <v>4</v>
      </c>
      <c r="L34" s="435"/>
      <c r="M34" s="435"/>
      <c r="N34" s="435"/>
      <c r="O34" s="435"/>
      <c r="P34" s="435"/>
      <c r="R34" s="487" t="str">
        <f>IF(入力シート!C18="","",入力シート!C18)</f>
        <v/>
      </c>
      <c r="S34" s="487"/>
      <c r="T34" s="487"/>
      <c r="U34" s="487"/>
      <c r="V34" s="487"/>
      <c r="W34" s="487"/>
      <c r="X34" s="487"/>
      <c r="Y34" s="487"/>
      <c r="Z34" s="487"/>
      <c r="AA34" s="487"/>
      <c r="AB34" s="487"/>
      <c r="AC34" s="487"/>
      <c r="AD34" s="487"/>
      <c r="AE34" s="487"/>
    </row>
    <row r="35" spans="2:31" ht="18" customHeight="1">
      <c r="K35" s="17"/>
      <c r="L35" s="17"/>
      <c r="M35" s="17"/>
      <c r="N35" s="17"/>
      <c r="O35" s="17"/>
      <c r="P35" s="17"/>
      <c r="R35" s="102"/>
      <c r="S35" s="102"/>
      <c r="T35" s="102"/>
      <c r="U35" s="102"/>
      <c r="V35" s="102"/>
      <c r="W35" s="102"/>
      <c r="X35" s="102"/>
      <c r="Y35" s="102"/>
      <c r="Z35" s="102"/>
      <c r="AA35" s="102"/>
      <c r="AB35" s="102"/>
      <c r="AC35" s="102"/>
      <c r="AD35" s="102"/>
      <c r="AE35" s="30"/>
    </row>
    <row r="36" spans="2:31" ht="18" customHeight="1">
      <c r="K36" s="435" t="s">
        <v>0</v>
      </c>
      <c r="L36" s="435"/>
      <c r="M36" s="435"/>
      <c r="N36" s="435"/>
      <c r="O36" s="435"/>
      <c r="P36" s="435"/>
      <c r="R36" s="487" t="str">
        <f>IF(入力シート!C19="","",入力シート!C19)&amp;"　　印"</f>
        <v>　　印</v>
      </c>
      <c r="S36" s="487"/>
      <c r="T36" s="487"/>
      <c r="U36" s="487"/>
      <c r="V36" s="487"/>
      <c r="W36" s="487"/>
      <c r="X36" s="487"/>
      <c r="Y36" s="487"/>
      <c r="Z36" s="487"/>
      <c r="AA36" s="487"/>
      <c r="AB36" s="487"/>
      <c r="AC36" s="487"/>
      <c r="AD36" s="487"/>
      <c r="AE36" s="487"/>
    </row>
    <row r="37" spans="2:31" ht="18" customHeight="1">
      <c r="K37" s="17"/>
      <c r="L37" s="17"/>
      <c r="M37" s="17"/>
      <c r="N37" s="17"/>
      <c r="O37" s="17"/>
      <c r="P37" s="17"/>
      <c r="R37" s="30"/>
      <c r="S37" s="30"/>
      <c r="T37" s="30"/>
      <c r="U37" s="30"/>
      <c r="V37" s="30"/>
      <c r="W37" s="30"/>
      <c r="X37" s="30"/>
      <c r="Y37" s="30"/>
      <c r="Z37" s="30"/>
      <c r="AA37" s="30"/>
      <c r="AB37" s="30"/>
      <c r="AC37" s="30"/>
      <c r="AD37" s="31"/>
      <c r="AE37" s="31"/>
    </row>
    <row r="38" spans="2:31" ht="18" customHeight="1">
      <c r="B38" s="18"/>
      <c r="C38" s="18"/>
      <c r="D38" s="18"/>
      <c r="E38" s="18"/>
      <c r="F38" s="18"/>
      <c r="G38" s="18"/>
      <c r="H38" s="18"/>
      <c r="I38" s="18"/>
      <c r="J38" s="18"/>
      <c r="K38" s="18"/>
      <c r="L38" s="18"/>
    </row>
    <row r="39" spans="2:31" ht="18" customHeight="1">
      <c r="B39" s="18"/>
      <c r="C39" s="18"/>
      <c r="D39" s="18"/>
      <c r="E39" s="442" t="s">
        <v>57</v>
      </c>
      <c r="F39" s="442"/>
      <c r="G39" s="442"/>
      <c r="H39" s="442"/>
      <c r="I39" s="442"/>
      <c r="J39" s="236"/>
      <c r="K39" s="489" t="str">
        <f>"西都市長　"&amp;入力シート!C1&amp;"　様"</f>
        <v>西都市長　押川　修一郎　様</v>
      </c>
      <c r="L39" s="489"/>
      <c r="M39" s="489"/>
      <c r="N39" s="489"/>
      <c r="O39" s="489"/>
      <c r="P39" s="489"/>
      <c r="Q39" s="489"/>
      <c r="R39" s="489"/>
      <c r="S39" s="489"/>
      <c r="T39" s="489"/>
      <c r="U39" s="489"/>
      <c r="V39" s="489"/>
      <c r="W39" s="237"/>
      <c r="X39" s="237"/>
    </row>
    <row r="40" spans="2:31" ht="18" customHeight="1">
      <c r="K40" s="17"/>
      <c r="L40" s="17"/>
      <c r="M40" s="17"/>
      <c r="N40" s="17"/>
      <c r="O40" s="17"/>
      <c r="P40" s="17"/>
      <c r="Q40" s="17"/>
      <c r="R40" s="30"/>
      <c r="S40" s="30"/>
      <c r="T40" s="30"/>
      <c r="U40" s="30"/>
      <c r="V40" s="30"/>
      <c r="W40" s="30"/>
      <c r="X40" s="30"/>
      <c r="Y40" s="30"/>
      <c r="Z40" s="30"/>
      <c r="AA40" s="30"/>
      <c r="AB40" s="30"/>
      <c r="AC40" s="30"/>
      <c r="AD40" s="31"/>
      <c r="AE40" s="31"/>
    </row>
  </sheetData>
  <mergeCells count="53">
    <mergeCell ref="E39:I39"/>
    <mergeCell ref="J30:N30"/>
    <mergeCell ref="C18:F18"/>
    <mergeCell ref="C19:F19"/>
    <mergeCell ref="W11:X11"/>
    <mergeCell ref="P16:AE16"/>
    <mergeCell ref="M15:N15"/>
    <mergeCell ref="M19:N19"/>
    <mergeCell ref="P21:AE21"/>
    <mergeCell ref="K32:P32"/>
    <mergeCell ref="K39:V39"/>
    <mergeCell ref="K36:P36"/>
    <mergeCell ref="O12:P12"/>
    <mergeCell ref="P18:AE18"/>
    <mergeCell ref="K15:L15"/>
    <mergeCell ref="P22:AE22"/>
    <mergeCell ref="M4:AE4"/>
    <mergeCell ref="M22:N22"/>
    <mergeCell ref="D27:AE27"/>
    <mergeCell ref="K34:P34"/>
    <mergeCell ref="U29:V29"/>
    <mergeCell ref="W29:X29"/>
    <mergeCell ref="G18:J19"/>
    <mergeCell ref="E34:I34"/>
    <mergeCell ref="C21:J21"/>
    <mergeCell ref="P19:AE19"/>
    <mergeCell ref="K18:L19"/>
    <mergeCell ref="K21:L21"/>
    <mergeCell ref="AC29:AD29"/>
    <mergeCell ref="M18:N18"/>
    <mergeCell ref="M21:N21"/>
    <mergeCell ref="Z29:AA29"/>
    <mergeCell ref="B1:AE1"/>
    <mergeCell ref="C15:J15"/>
    <mergeCell ref="M5:AE5"/>
    <mergeCell ref="M8:AE8"/>
    <mergeCell ref="K5:L5"/>
    <mergeCell ref="C5:J5"/>
    <mergeCell ref="Q12:R12"/>
    <mergeCell ref="T12:U12"/>
    <mergeCell ref="C8:J8"/>
    <mergeCell ref="T11:U11"/>
    <mergeCell ref="O11:P11"/>
    <mergeCell ref="Q11:R11"/>
    <mergeCell ref="P15:AE15"/>
    <mergeCell ref="C11:J11"/>
    <mergeCell ref="K11:L11"/>
    <mergeCell ref="K8:L8"/>
    <mergeCell ref="W12:X12"/>
    <mergeCell ref="M16:N16"/>
    <mergeCell ref="R36:AE36"/>
    <mergeCell ref="R34:AE34"/>
    <mergeCell ref="R31:AE32"/>
  </mergeCells>
  <phoneticPr fontId="3"/>
  <printOptions horizontalCentered="1"/>
  <pageMargins left="0.78740157480314965" right="0.78740157480314965" top="0.98425196850393704" bottom="0.98425196850393704" header="0.39370078740157483" footer="0.39370078740157483"/>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C000"/>
  </sheetPr>
  <dimension ref="A1:AG26"/>
  <sheetViews>
    <sheetView topLeftCell="A6" zoomScaleNormal="100" workbookViewId="0">
      <selection activeCell="V25" sqref="V25:AE25"/>
    </sheetView>
  </sheetViews>
  <sheetFormatPr defaultColWidth="9" defaultRowHeight="13.5"/>
  <cols>
    <col min="1" max="1" width="13" style="91" customWidth="1"/>
    <col min="2" max="2" width="13.625" style="91" customWidth="1"/>
    <col min="3" max="32" width="3.875" style="91" customWidth="1"/>
    <col min="33" max="16384" width="9" style="91"/>
  </cols>
  <sheetData>
    <row r="1" spans="1:33" s="181" customFormat="1" ht="25.5">
      <c r="A1" s="507" t="s">
        <v>282</v>
      </c>
      <c r="B1" s="507"/>
      <c r="C1" s="507"/>
      <c r="D1" s="507"/>
      <c r="E1" s="507"/>
      <c r="F1" s="507"/>
      <c r="G1" s="507"/>
      <c r="H1" s="507"/>
      <c r="I1" s="507"/>
      <c r="J1" s="507"/>
      <c r="K1" s="507"/>
      <c r="L1" s="507"/>
      <c r="M1" s="507"/>
      <c r="N1" s="507"/>
      <c r="O1" s="507"/>
      <c r="P1" s="507"/>
      <c r="Q1" s="507"/>
      <c r="R1" s="507"/>
      <c r="S1" s="507"/>
      <c r="T1" s="507"/>
      <c r="U1" s="507"/>
      <c r="V1" s="507"/>
      <c r="W1" s="507"/>
      <c r="X1" s="507"/>
      <c r="Y1" s="507"/>
      <c r="Z1" s="507"/>
      <c r="AA1" s="507"/>
      <c r="AB1" s="507"/>
      <c r="AC1" s="507"/>
      <c r="AD1" s="507"/>
      <c r="AE1" s="507"/>
      <c r="AF1" s="507"/>
    </row>
    <row r="2" spans="1:33" s="181" customFormat="1" ht="13.5" customHeight="1" thickBot="1">
      <c r="A2" s="182"/>
      <c r="B2" s="182"/>
      <c r="C2" s="182"/>
      <c r="D2" s="182"/>
      <c r="E2" s="182"/>
      <c r="F2" s="182"/>
      <c r="G2" s="182"/>
      <c r="H2" s="182"/>
      <c r="I2" s="182"/>
      <c r="J2" s="182"/>
      <c r="K2" s="182"/>
      <c r="L2" s="182"/>
      <c r="M2" s="182"/>
      <c r="N2" s="182"/>
      <c r="O2" s="182"/>
      <c r="P2" s="182"/>
      <c r="Q2" s="182"/>
      <c r="R2" s="182"/>
      <c r="S2" s="182"/>
      <c r="T2" s="182"/>
      <c r="U2" s="182"/>
      <c r="V2" s="182"/>
      <c r="W2" s="182"/>
      <c r="X2" s="182"/>
      <c r="Y2" s="182"/>
      <c r="Z2" s="182"/>
      <c r="AA2" s="182"/>
      <c r="AB2" s="182"/>
      <c r="AC2" s="182"/>
      <c r="AD2" s="182"/>
      <c r="AE2" s="182"/>
      <c r="AF2" s="182"/>
    </row>
    <row r="3" spans="1:33" ht="14.25">
      <c r="A3" s="508" t="s">
        <v>197</v>
      </c>
      <c r="B3" s="510" t="str">
        <f>IF(工程表!M4="","",工程表!M4)&amp;IF(工程表!M5="","","
"&amp;工程表!M5)</f>
        <v/>
      </c>
      <c r="C3" s="511"/>
      <c r="D3" s="511"/>
      <c r="E3" s="511"/>
      <c r="F3" s="511"/>
      <c r="G3" s="511"/>
      <c r="H3" s="511"/>
      <c r="I3" s="511"/>
      <c r="J3" s="511"/>
      <c r="K3" s="511"/>
      <c r="L3" s="511"/>
      <c r="M3" s="512"/>
      <c r="N3" s="519" t="s">
        <v>116</v>
      </c>
      <c r="O3" s="520"/>
      <c r="P3" s="520"/>
      <c r="Q3" s="520"/>
      <c r="R3" s="520"/>
      <c r="S3" s="521"/>
      <c r="T3" s="522" t="s">
        <v>226</v>
      </c>
      <c r="U3" s="523"/>
      <c r="V3" s="526"/>
      <c r="W3" s="495" t="s">
        <v>5</v>
      </c>
      <c r="X3" s="495" t="str">
        <f>IF(工程表!O11="","",工程表!O11)</f>
        <v>令和</v>
      </c>
      <c r="Y3" s="495"/>
      <c r="Z3" s="506" t="str">
        <f>IF(工程表!Q11="","",工程表!Q11)</f>
        <v/>
      </c>
      <c r="AA3" s="495" t="s">
        <v>9</v>
      </c>
      <c r="AB3" s="501" t="str">
        <f>IF(工程表!T11="","",工程表!T11)</f>
        <v/>
      </c>
      <c r="AC3" s="495" t="s">
        <v>10</v>
      </c>
      <c r="AD3" s="499" t="str">
        <f>IF(工程表!W11="","",工程表!W11)</f>
        <v/>
      </c>
      <c r="AE3" s="495" t="s">
        <v>33</v>
      </c>
      <c r="AF3" s="492"/>
    </row>
    <row r="4" spans="1:33" ht="13.5" customHeight="1">
      <c r="A4" s="509"/>
      <c r="B4" s="513"/>
      <c r="C4" s="514"/>
      <c r="D4" s="514"/>
      <c r="E4" s="514"/>
      <c r="F4" s="514"/>
      <c r="G4" s="514"/>
      <c r="H4" s="514"/>
      <c r="I4" s="514"/>
      <c r="J4" s="514"/>
      <c r="K4" s="514"/>
      <c r="L4" s="514"/>
      <c r="M4" s="515"/>
      <c r="N4" s="529" t="str">
        <f>IF(工程表!M8="","",工程表!M8)</f>
        <v/>
      </c>
      <c r="O4" s="530"/>
      <c r="P4" s="530"/>
      <c r="Q4" s="530"/>
      <c r="R4" s="530"/>
      <c r="S4" s="531"/>
      <c r="T4" s="493"/>
      <c r="U4" s="524"/>
      <c r="V4" s="493"/>
      <c r="W4" s="428"/>
      <c r="X4" s="428"/>
      <c r="Y4" s="428"/>
      <c r="Z4" s="430"/>
      <c r="AA4" s="428"/>
      <c r="AB4" s="427"/>
      <c r="AC4" s="428"/>
      <c r="AD4" s="429"/>
      <c r="AE4" s="428"/>
      <c r="AF4" s="490"/>
    </row>
    <row r="5" spans="1:33" ht="13.5" customHeight="1">
      <c r="A5" s="509"/>
      <c r="B5" s="513"/>
      <c r="C5" s="514"/>
      <c r="D5" s="514"/>
      <c r="E5" s="514"/>
      <c r="F5" s="514"/>
      <c r="G5" s="514"/>
      <c r="H5" s="514"/>
      <c r="I5" s="514"/>
      <c r="J5" s="514"/>
      <c r="K5" s="514"/>
      <c r="L5" s="514"/>
      <c r="M5" s="515"/>
      <c r="N5" s="513"/>
      <c r="O5" s="514"/>
      <c r="P5" s="514"/>
      <c r="Q5" s="514"/>
      <c r="R5" s="514"/>
      <c r="S5" s="515"/>
      <c r="T5" s="493"/>
      <c r="U5" s="524"/>
      <c r="V5" s="493"/>
      <c r="W5" s="428"/>
      <c r="X5" s="428"/>
      <c r="Y5" s="428"/>
      <c r="Z5" s="430"/>
      <c r="AA5" s="428"/>
      <c r="AB5" s="427"/>
      <c r="AC5" s="428"/>
      <c r="AD5" s="429"/>
      <c r="AE5" s="428"/>
      <c r="AF5" s="490"/>
    </row>
    <row r="6" spans="1:33" ht="13.5" customHeight="1">
      <c r="A6" s="509"/>
      <c r="B6" s="513"/>
      <c r="C6" s="514"/>
      <c r="D6" s="514"/>
      <c r="E6" s="514"/>
      <c r="F6" s="514"/>
      <c r="G6" s="514"/>
      <c r="H6" s="514"/>
      <c r="I6" s="514"/>
      <c r="J6" s="514"/>
      <c r="K6" s="514"/>
      <c r="L6" s="514"/>
      <c r="M6" s="515"/>
      <c r="N6" s="513"/>
      <c r="O6" s="514"/>
      <c r="P6" s="514"/>
      <c r="Q6" s="514"/>
      <c r="R6" s="514"/>
      <c r="S6" s="515"/>
      <c r="T6" s="493"/>
      <c r="U6" s="524"/>
      <c r="V6" s="493"/>
      <c r="W6" s="428" t="s">
        <v>20</v>
      </c>
      <c r="X6" s="428" t="str">
        <f>IF(工程表!O12="","",工程表!O12)</f>
        <v>令和</v>
      </c>
      <c r="Y6" s="428"/>
      <c r="Z6" s="430" t="str">
        <f>IF(工程表!Q12="","",工程表!Q12)</f>
        <v/>
      </c>
      <c r="AA6" s="428" t="s">
        <v>9</v>
      </c>
      <c r="AB6" s="427" t="str">
        <f>IF(工程表!T12="","",工程表!T12)</f>
        <v/>
      </c>
      <c r="AC6" s="428" t="s">
        <v>10</v>
      </c>
      <c r="AD6" s="429" t="str">
        <f>IF(工程表!W12="","",工程表!W12)</f>
        <v/>
      </c>
      <c r="AE6" s="428" t="s">
        <v>33</v>
      </c>
      <c r="AF6" s="490"/>
    </row>
    <row r="7" spans="1:33" ht="13.5" customHeight="1">
      <c r="A7" s="509"/>
      <c r="B7" s="513"/>
      <c r="C7" s="514"/>
      <c r="D7" s="514"/>
      <c r="E7" s="514"/>
      <c r="F7" s="514"/>
      <c r="G7" s="514"/>
      <c r="H7" s="514"/>
      <c r="I7" s="514"/>
      <c r="J7" s="514"/>
      <c r="K7" s="514"/>
      <c r="L7" s="514"/>
      <c r="M7" s="515"/>
      <c r="N7" s="513"/>
      <c r="O7" s="514"/>
      <c r="P7" s="514"/>
      <c r="Q7" s="514"/>
      <c r="R7" s="514"/>
      <c r="S7" s="515"/>
      <c r="T7" s="493"/>
      <c r="U7" s="524"/>
      <c r="V7" s="493"/>
      <c r="W7" s="428"/>
      <c r="X7" s="428"/>
      <c r="Y7" s="428"/>
      <c r="Z7" s="430"/>
      <c r="AA7" s="428"/>
      <c r="AB7" s="427"/>
      <c r="AC7" s="428"/>
      <c r="AD7" s="429"/>
      <c r="AE7" s="428"/>
      <c r="AF7" s="490"/>
    </row>
    <row r="8" spans="1:33" ht="14.25" customHeight="1" thickBot="1">
      <c r="A8" s="509"/>
      <c r="B8" s="516"/>
      <c r="C8" s="517"/>
      <c r="D8" s="517"/>
      <c r="E8" s="517"/>
      <c r="F8" s="517"/>
      <c r="G8" s="517"/>
      <c r="H8" s="517"/>
      <c r="I8" s="517"/>
      <c r="J8" s="517"/>
      <c r="K8" s="517"/>
      <c r="L8" s="517"/>
      <c r="M8" s="518"/>
      <c r="N8" s="516"/>
      <c r="O8" s="517"/>
      <c r="P8" s="517"/>
      <c r="Q8" s="517"/>
      <c r="R8" s="517"/>
      <c r="S8" s="518"/>
      <c r="T8" s="494"/>
      <c r="U8" s="525"/>
      <c r="V8" s="494"/>
      <c r="W8" s="500"/>
      <c r="X8" s="500"/>
      <c r="Y8" s="500"/>
      <c r="Z8" s="496"/>
      <c r="AA8" s="500"/>
      <c r="AB8" s="497"/>
      <c r="AC8" s="500"/>
      <c r="AD8" s="498"/>
      <c r="AE8" s="500"/>
      <c r="AF8" s="491"/>
    </row>
    <row r="9" spans="1:33" ht="27" customHeight="1" thickBot="1">
      <c r="A9" s="532" t="s">
        <v>227</v>
      </c>
      <c r="B9" s="503"/>
      <c r="C9" s="502"/>
      <c r="D9" s="503"/>
      <c r="E9" s="183" t="s">
        <v>10</v>
      </c>
      <c r="F9" s="502"/>
      <c r="G9" s="503"/>
      <c r="H9" s="183" t="s">
        <v>10</v>
      </c>
      <c r="I9" s="502"/>
      <c r="J9" s="503"/>
      <c r="K9" s="183" t="s">
        <v>10</v>
      </c>
      <c r="L9" s="502"/>
      <c r="M9" s="503"/>
      <c r="N9" s="183" t="s">
        <v>10</v>
      </c>
      <c r="O9" s="502"/>
      <c r="P9" s="503"/>
      <c r="Q9" s="183" t="s">
        <v>10</v>
      </c>
      <c r="R9" s="502"/>
      <c r="S9" s="503"/>
      <c r="T9" s="183" t="s">
        <v>10</v>
      </c>
      <c r="U9" s="502"/>
      <c r="V9" s="503"/>
      <c r="W9" s="183" t="s">
        <v>10</v>
      </c>
      <c r="X9" s="502"/>
      <c r="Y9" s="503"/>
      <c r="Z9" s="183" t="s">
        <v>10</v>
      </c>
      <c r="AA9" s="502"/>
      <c r="AB9" s="503"/>
      <c r="AC9" s="183" t="s">
        <v>10</v>
      </c>
      <c r="AD9" s="502"/>
      <c r="AE9" s="503"/>
      <c r="AF9" s="193" t="s">
        <v>10</v>
      </c>
      <c r="AG9" s="19"/>
    </row>
    <row r="10" spans="1:33" ht="27" customHeight="1">
      <c r="A10" s="535"/>
      <c r="B10" s="536"/>
      <c r="C10" s="184"/>
      <c r="D10" s="187"/>
      <c r="E10" s="139"/>
      <c r="F10" s="184"/>
      <c r="G10" s="187"/>
      <c r="H10" s="139"/>
      <c r="I10" s="184"/>
      <c r="J10" s="187"/>
      <c r="K10" s="139"/>
      <c r="L10" s="184"/>
      <c r="M10" s="187"/>
      <c r="N10" s="139"/>
      <c r="O10" s="184"/>
      <c r="P10" s="187"/>
      <c r="Q10" s="139"/>
      <c r="R10" s="184"/>
      <c r="S10" s="187"/>
      <c r="T10" s="139"/>
      <c r="U10" s="184"/>
      <c r="V10" s="187"/>
      <c r="W10" s="139"/>
      <c r="X10" s="184"/>
      <c r="Y10" s="187"/>
      <c r="Z10" s="139"/>
      <c r="AA10" s="184"/>
      <c r="AB10" s="187"/>
      <c r="AC10" s="139"/>
      <c r="AD10" s="184"/>
      <c r="AE10" s="187"/>
      <c r="AF10" s="190"/>
    </row>
    <row r="11" spans="1:33" ht="27" customHeight="1">
      <c r="A11" s="527"/>
      <c r="B11" s="528"/>
      <c r="C11" s="140"/>
      <c r="D11" s="188"/>
      <c r="E11" s="143"/>
      <c r="F11" s="140"/>
      <c r="G11" s="188"/>
      <c r="H11" s="143"/>
      <c r="I11" s="140"/>
      <c r="J11" s="188"/>
      <c r="K11" s="143"/>
      <c r="L11" s="140"/>
      <c r="M11" s="188"/>
      <c r="N11" s="143"/>
      <c r="O11" s="140"/>
      <c r="P11" s="188"/>
      <c r="Q11" s="143"/>
      <c r="R11" s="140"/>
      <c r="S11" s="188"/>
      <c r="T11" s="143"/>
      <c r="U11" s="140"/>
      <c r="V11" s="188"/>
      <c r="W11" s="143"/>
      <c r="X11" s="140"/>
      <c r="Y11" s="188"/>
      <c r="Z11" s="143"/>
      <c r="AA11" s="140"/>
      <c r="AB11" s="188"/>
      <c r="AC11" s="143"/>
      <c r="AD11" s="140"/>
      <c r="AE11" s="188"/>
      <c r="AF11" s="191"/>
    </row>
    <row r="12" spans="1:33" ht="27" customHeight="1">
      <c r="A12" s="527"/>
      <c r="B12" s="528"/>
      <c r="C12" s="140"/>
      <c r="D12" s="188"/>
      <c r="E12" s="143"/>
      <c r="F12" s="140"/>
      <c r="G12" s="188"/>
      <c r="H12" s="143"/>
      <c r="I12" s="140"/>
      <c r="J12" s="188"/>
      <c r="K12" s="143"/>
      <c r="L12" s="140"/>
      <c r="M12" s="188"/>
      <c r="N12" s="143"/>
      <c r="O12" s="140"/>
      <c r="P12" s="188"/>
      <c r="Q12" s="143"/>
      <c r="R12" s="140"/>
      <c r="S12" s="188"/>
      <c r="T12" s="143"/>
      <c r="U12" s="140"/>
      <c r="V12" s="188"/>
      <c r="W12" s="143"/>
      <c r="X12" s="140"/>
      <c r="Y12" s="188"/>
      <c r="Z12" s="143"/>
      <c r="AA12" s="140"/>
      <c r="AB12" s="188"/>
      <c r="AC12" s="143"/>
      <c r="AD12" s="140"/>
      <c r="AE12" s="188"/>
      <c r="AF12" s="191"/>
    </row>
    <row r="13" spans="1:33" ht="27" customHeight="1">
      <c r="A13" s="527"/>
      <c r="B13" s="528"/>
      <c r="C13" s="140"/>
      <c r="D13" s="188"/>
      <c r="E13" s="143"/>
      <c r="F13" s="140"/>
      <c r="G13" s="188"/>
      <c r="H13" s="143"/>
      <c r="I13" s="140"/>
      <c r="J13" s="188"/>
      <c r="K13" s="143"/>
      <c r="L13" s="140"/>
      <c r="M13" s="188"/>
      <c r="N13" s="143"/>
      <c r="O13" s="140"/>
      <c r="P13" s="188"/>
      <c r="Q13" s="143"/>
      <c r="R13" s="140"/>
      <c r="S13" s="188"/>
      <c r="T13" s="143"/>
      <c r="U13" s="140"/>
      <c r="V13" s="188"/>
      <c r="W13" s="143"/>
      <c r="X13" s="140"/>
      <c r="Y13" s="188"/>
      <c r="Z13" s="143"/>
      <c r="AA13" s="140"/>
      <c r="AB13" s="188"/>
      <c r="AC13" s="143"/>
      <c r="AD13" s="140"/>
      <c r="AE13" s="188"/>
      <c r="AF13" s="191"/>
    </row>
    <row r="14" spans="1:33" ht="27" customHeight="1">
      <c r="A14" s="527"/>
      <c r="B14" s="528"/>
      <c r="C14" s="140"/>
      <c r="D14" s="188"/>
      <c r="E14" s="143"/>
      <c r="F14" s="140"/>
      <c r="G14" s="188"/>
      <c r="H14" s="143"/>
      <c r="I14" s="140"/>
      <c r="J14" s="188"/>
      <c r="K14" s="143"/>
      <c r="L14" s="140"/>
      <c r="M14" s="188"/>
      <c r="N14" s="143"/>
      <c r="O14" s="140"/>
      <c r="P14" s="188"/>
      <c r="Q14" s="143"/>
      <c r="R14" s="140"/>
      <c r="S14" s="188"/>
      <c r="T14" s="143"/>
      <c r="U14" s="140"/>
      <c r="V14" s="188"/>
      <c r="W14" s="143"/>
      <c r="X14" s="140"/>
      <c r="Y14" s="188"/>
      <c r="Z14" s="143"/>
      <c r="AA14" s="140"/>
      <c r="AB14" s="188"/>
      <c r="AC14" s="143"/>
      <c r="AD14" s="140"/>
      <c r="AE14" s="188"/>
      <c r="AF14" s="191"/>
    </row>
    <row r="15" spans="1:33" ht="27" customHeight="1">
      <c r="A15" s="527"/>
      <c r="B15" s="528"/>
      <c r="C15" s="140"/>
      <c r="D15" s="188"/>
      <c r="E15" s="143"/>
      <c r="F15" s="140"/>
      <c r="G15" s="188"/>
      <c r="H15" s="143"/>
      <c r="I15" s="140"/>
      <c r="J15" s="188"/>
      <c r="K15" s="143"/>
      <c r="L15" s="140"/>
      <c r="M15" s="188"/>
      <c r="N15" s="143"/>
      <c r="O15" s="140"/>
      <c r="P15" s="188"/>
      <c r="Q15" s="143"/>
      <c r="R15" s="140"/>
      <c r="S15" s="188"/>
      <c r="T15" s="143"/>
      <c r="U15" s="140"/>
      <c r="V15" s="188"/>
      <c r="W15" s="143"/>
      <c r="X15" s="140"/>
      <c r="Y15" s="188"/>
      <c r="Z15" s="143"/>
      <c r="AA15" s="140"/>
      <c r="AB15" s="188"/>
      <c r="AC15" s="143"/>
      <c r="AD15" s="140"/>
      <c r="AE15" s="188"/>
      <c r="AF15" s="191"/>
    </row>
    <row r="16" spans="1:33" ht="27" customHeight="1">
      <c r="A16" s="527"/>
      <c r="B16" s="528"/>
      <c r="C16" s="140"/>
      <c r="D16" s="188"/>
      <c r="E16" s="143"/>
      <c r="F16" s="140"/>
      <c r="G16" s="188"/>
      <c r="H16" s="143"/>
      <c r="I16" s="140"/>
      <c r="J16" s="188"/>
      <c r="K16" s="143"/>
      <c r="L16" s="140"/>
      <c r="M16" s="188"/>
      <c r="N16" s="143"/>
      <c r="O16" s="140"/>
      <c r="P16" s="188"/>
      <c r="Q16" s="143"/>
      <c r="R16" s="140"/>
      <c r="S16" s="188"/>
      <c r="T16" s="143"/>
      <c r="U16" s="140"/>
      <c r="V16" s="188"/>
      <c r="W16" s="143"/>
      <c r="X16" s="140"/>
      <c r="Y16" s="188"/>
      <c r="Z16" s="143"/>
      <c r="AA16" s="140"/>
      <c r="AB16" s="188"/>
      <c r="AC16" s="143"/>
      <c r="AD16" s="140"/>
      <c r="AE16" s="188"/>
      <c r="AF16" s="191"/>
    </row>
    <row r="17" spans="1:32" ht="27" customHeight="1">
      <c r="A17" s="527"/>
      <c r="B17" s="528"/>
      <c r="C17" s="140"/>
      <c r="D17" s="188"/>
      <c r="E17" s="143"/>
      <c r="F17" s="140"/>
      <c r="G17" s="188"/>
      <c r="H17" s="143"/>
      <c r="I17" s="140"/>
      <c r="J17" s="188"/>
      <c r="K17" s="143"/>
      <c r="L17" s="140"/>
      <c r="M17" s="188"/>
      <c r="N17" s="143"/>
      <c r="O17" s="140"/>
      <c r="P17" s="188"/>
      <c r="Q17" s="143"/>
      <c r="R17" s="140"/>
      <c r="S17" s="188"/>
      <c r="T17" s="143"/>
      <c r="U17" s="140"/>
      <c r="V17" s="188"/>
      <c r="W17" s="143"/>
      <c r="X17" s="140"/>
      <c r="Y17" s="188"/>
      <c r="Z17" s="143"/>
      <c r="AA17" s="140"/>
      <c r="AB17" s="188"/>
      <c r="AC17" s="143"/>
      <c r="AD17" s="140"/>
      <c r="AE17" s="188"/>
      <c r="AF17" s="191"/>
    </row>
    <row r="18" spans="1:32" ht="27" customHeight="1">
      <c r="A18" s="527"/>
      <c r="B18" s="528"/>
      <c r="C18" s="140"/>
      <c r="D18" s="188"/>
      <c r="E18" s="143"/>
      <c r="F18" s="140"/>
      <c r="G18" s="188"/>
      <c r="H18" s="143"/>
      <c r="I18" s="140"/>
      <c r="J18" s="188"/>
      <c r="K18" s="143"/>
      <c r="L18" s="140"/>
      <c r="M18" s="188"/>
      <c r="N18" s="143"/>
      <c r="O18" s="140"/>
      <c r="P18" s="188"/>
      <c r="Q18" s="143"/>
      <c r="R18" s="140"/>
      <c r="S18" s="188"/>
      <c r="T18" s="143"/>
      <c r="U18" s="140"/>
      <c r="V18" s="188"/>
      <c r="W18" s="143"/>
      <c r="X18" s="140"/>
      <c r="Y18" s="188"/>
      <c r="Z18" s="143"/>
      <c r="AA18" s="140"/>
      <c r="AB18" s="188"/>
      <c r="AC18" s="143"/>
      <c r="AD18" s="140"/>
      <c r="AE18" s="188"/>
      <c r="AF18" s="191"/>
    </row>
    <row r="19" spans="1:32" ht="27" customHeight="1">
      <c r="A19" s="527"/>
      <c r="B19" s="528"/>
      <c r="C19" s="140"/>
      <c r="D19" s="188"/>
      <c r="E19" s="143"/>
      <c r="F19" s="140"/>
      <c r="G19" s="188"/>
      <c r="H19" s="143"/>
      <c r="I19" s="140"/>
      <c r="J19" s="188"/>
      <c r="K19" s="143"/>
      <c r="L19" s="140"/>
      <c r="M19" s="188"/>
      <c r="N19" s="143"/>
      <c r="O19" s="140"/>
      <c r="P19" s="188"/>
      <c r="Q19" s="143"/>
      <c r="R19" s="140"/>
      <c r="S19" s="188"/>
      <c r="T19" s="143"/>
      <c r="U19" s="140"/>
      <c r="V19" s="188"/>
      <c r="W19" s="143"/>
      <c r="X19" s="140"/>
      <c r="Y19" s="188"/>
      <c r="Z19" s="143"/>
      <c r="AA19" s="140"/>
      <c r="AB19" s="188"/>
      <c r="AC19" s="143"/>
      <c r="AD19" s="140"/>
      <c r="AE19" s="188"/>
      <c r="AF19" s="191"/>
    </row>
    <row r="20" spans="1:32" ht="27" customHeight="1" thickBot="1">
      <c r="A20" s="533"/>
      <c r="B20" s="534"/>
      <c r="C20" s="185"/>
      <c r="D20" s="189"/>
      <c r="E20" s="186"/>
      <c r="F20" s="185"/>
      <c r="G20" s="189"/>
      <c r="H20" s="186"/>
      <c r="I20" s="185"/>
      <c r="J20" s="189"/>
      <c r="K20" s="186"/>
      <c r="L20" s="185"/>
      <c r="M20" s="189"/>
      <c r="N20" s="186"/>
      <c r="O20" s="185"/>
      <c r="P20" s="189"/>
      <c r="Q20" s="186"/>
      <c r="R20" s="185"/>
      <c r="S20" s="189"/>
      <c r="T20" s="186"/>
      <c r="U20" s="185"/>
      <c r="V20" s="189"/>
      <c r="W20" s="186"/>
      <c r="X20" s="185"/>
      <c r="Y20" s="189"/>
      <c r="Z20" s="186"/>
      <c r="AA20" s="185"/>
      <c r="AB20" s="189"/>
      <c r="AC20" s="186"/>
      <c r="AD20" s="185"/>
      <c r="AE20" s="189"/>
      <c r="AF20" s="192"/>
    </row>
    <row r="21" spans="1:32" ht="14.25">
      <c r="B21" s="176" t="s">
        <v>228</v>
      </c>
    </row>
    <row r="22" spans="1:32">
      <c r="V22" s="504" t="str">
        <f>IF(工程表!R31="","",工程表!R31)</f>
        <v/>
      </c>
      <c r="W22" s="504"/>
      <c r="X22" s="504"/>
      <c r="Y22" s="504"/>
      <c r="Z22" s="504"/>
      <c r="AA22" s="504"/>
      <c r="AB22" s="504"/>
      <c r="AC22" s="504"/>
      <c r="AD22" s="504"/>
      <c r="AE22" s="504"/>
    </row>
    <row r="23" spans="1:32" ht="17.25" customHeight="1">
      <c r="F23" s="428" t="str">
        <f>IF(工程表!U29="","",工程表!U29)</f>
        <v>令和</v>
      </c>
      <c r="G23" s="428"/>
      <c r="H23" s="265" t="str">
        <f>IF(工程表!W29="","",工程表!W29)</f>
        <v/>
      </c>
      <c r="I23" s="41" t="s">
        <v>9</v>
      </c>
      <c r="J23" s="266" t="str">
        <f>IF(工程表!Z29="","",工程表!Z29)</f>
        <v/>
      </c>
      <c r="K23" s="41" t="s">
        <v>10</v>
      </c>
      <c r="L23" s="267" t="str">
        <f>IF(工程表!AC29="","",工程表!AC29)</f>
        <v/>
      </c>
      <c r="M23" s="41" t="s">
        <v>33</v>
      </c>
      <c r="N23" s="41"/>
      <c r="O23" s="41"/>
      <c r="R23" s="505" t="s">
        <v>229</v>
      </c>
      <c r="S23" s="505"/>
      <c r="T23" s="505"/>
      <c r="U23" s="505"/>
      <c r="V23" s="504"/>
      <c r="W23" s="504"/>
      <c r="X23" s="504"/>
      <c r="Y23" s="504"/>
      <c r="Z23" s="504"/>
      <c r="AA23" s="504"/>
      <c r="AB23" s="504"/>
      <c r="AC23" s="504"/>
      <c r="AD23" s="504"/>
      <c r="AE23" s="504"/>
    </row>
    <row r="24" spans="1:32" ht="17.25" customHeight="1">
      <c r="P24" s="428" t="s">
        <v>34</v>
      </c>
      <c r="Q24" s="428"/>
      <c r="R24" s="505" t="s">
        <v>4</v>
      </c>
      <c r="S24" s="505"/>
      <c r="T24" s="505"/>
      <c r="U24" s="505"/>
      <c r="V24" s="441" t="str">
        <f>IF(工程表!R34="","",工程表!R34)</f>
        <v/>
      </c>
      <c r="W24" s="441"/>
      <c r="X24" s="441"/>
      <c r="Y24" s="441"/>
      <c r="Z24" s="441"/>
      <c r="AA24" s="441"/>
      <c r="AB24" s="441"/>
      <c r="AC24" s="441"/>
      <c r="AD24" s="441"/>
      <c r="AE24" s="441"/>
    </row>
    <row r="25" spans="1:32" ht="17.25" customHeight="1">
      <c r="R25" s="505" t="s">
        <v>0</v>
      </c>
      <c r="S25" s="505"/>
      <c r="T25" s="505"/>
      <c r="U25" s="505"/>
      <c r="V25" s="441" t="str">
        <f>IF(工程表!R36="","",工程表!R36)</f>
        <v>　　印</v>
      </c>
      <c r="W25" s="441"/>
      <c r="X25" s="441"/>
      <c r="Y25" s="441"/>
      <c r="Z25" s="441"/>
      <c r="AA25" s="441"/>
      <c r="AB25" s="441"/>
      <c r="AC25" s="441"/>
      <c r="AD25" s="441"/>
      <c r="AE25" s="441"/>
    </row>
    <row r="26" spans="1:32" ht="17.25" customHeight="1">
      <c r="A26" s="176" t="str">
        <f>IF(工程表!K39="","","         "&amp;工程表!K39)</f>
        <v xml:space="preserve">         西都市長　押川　修一郎　様</v>
      </c>
    </row>
  </sheetData>
  <mergeCells count="56">
    <mergeCell ref="F23:G23"/>
    <mergeCell ref="A16:B16"/>
    <mergeCell ref="A17:B17"/>
    <mergeCell ref="A18:B18"/>
    <mergeCell ref="N4:S8"/>
    <mergeCell ref="A15:B15"/>
    <mergeCell ref="A9:B9"/>
    <mergeCell ref="A19:B19"/>
    <mergeCell ref="A20:B20"/>
    <mergeCell ref="A11:B11"/>
    <mergeCell ref="A10:B10"/>
    <mergeCell ref="C9:D9"/>
    <mergeCell ref="L9:M9"/>
    <mergeCell ref="A12:B12"/>
    <mergeCell ref="A13:B13"/>
    <mergeCell ref="A14:B14"/>
    <mergeCell ref="X3:Y5"/>
    <mergeCell ref="Z3:Z5"/>
    <mergeCell ref="A1:AF1"/>
    <mergeCell ref="A3:A8"/>
    <mergeCell ref="B3:M8"/>
    <mergeCell ref="N3:S3"/>
    <mergeCell ref="T3:U8"/>
    <mergeCell ref="V3:V5"/>
    <mergeCell ref="AA6:AA8"/>
    <mergeCell ref="F9:G9"/>
    <mergeCell ref="I9:J9"/>
    <mergeCell ref="O9:P9"/>
    <mergeCell ref="W6:W8"/>
    <mergeCell ref="X6:Y8"/>
    <mergeCell ref="X9:Y9"/>
    <mergeCell ref="AA9:AB9"/>
    <mergeCell ref="V22:AE23"/>
    <mergeCell ref="V25:AE25"/>
    <mergeCell ref="V24:AE24"/>
    <mergeCell ref="R25:U25"/>
    <mergeCell ref="R24:U24"/>
    <mergeCell ref="R9:S9"/>
    <mergeCell ref="U9:V9"/>
    <mergeCell ref="R23:U23"/>
    <mergeCell ref="P24:Q24"/>
    <mergeCell ref="AF6:AF8"/>
    <mergeCell ref="AF3:AF5"/>
    <mergeCell ref="V6:V8"/>
    <mergeCell ref="AE3:AE5"/>
    <mergeCell ref="Z6:Z8"/>
    <mergeCell ref="AB6:AB8"/>
    <mergeCell ref="AA3:AA5"/>
    <mergeCell ref="AC3:AC5"/>
    <mergeCell ref="AD6:AD8"/>
    <mergeCell ref="AD3:AD5"/>
    <mergeCell ref="W3:W5"/>
    <mergeCell ref="AC6:AC8"/>
    <mergeCell ref="AE6:AE8"/>
    <mergeCell ref="AB3:AB5"/>
    <mergeCell ref="AD9:AE9"/>
  </mergeCells>
  <phoneticPr fontId="3"/>
  <pageMargins left="0.74803149606299213" right="0.74803149606299213" top="0.78740157480314965" bottom="0.78740157480314965" header="0.51181102362204722" footer="0.51181102362204722"/>
  <pageSetup paperSize="9" scale="94"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24</vt:i4>
      </vt:variant>
      <vt:variant>
        <vt:lpstr>名前付き一覧</vt:lpstr>
      </vt:variant>
      <vt:variant>
        <vt:i4>16</vt:i4>
      </vt:variant>
    </vt:vector>
  </HeadingPairs>
  <TitlesOfParts>
    <vt:vector size="40" baseType="lpstr">
      <vt:lpstr>入力シート</vt:lpstr>
      <vt:lpstr>契約書</vt:lpstr>
      <vt:lpstr>仮契約書</vt:lpstr>
      <vt:lpstr>仲裁合意書</vt:lpstr>
      <vt:lpstr>着手届</vt:lpstr>
      <vt:lpstr>履歴書</vt:lpstr>
      <vt:lpstr>現場代理人等選任通知書</vt:lpstr>
      <vt:lpstr>工程表</vt:lpstr>
      <vt:lpstr>計画工程表</vt:lpstr>
      <vt:lpstr>課税事業者届出書</vt:lpstr>
      <vt:lpstr>免税事業者届出書</vt:lpstr>
      <vt:lpstr>契約保証金免除申請書</vt:lpstr>
      <vt:lpstr>前金払請求書</vt:lpstr>
      <vt:lpstr>変更契約書</vt:lpstr>
      <vt:lpstr>現場代理人等選任(変更)通知書</vt:lpstr>
      <vt:lpstr>工程表 (変更)</vt:lpstr>
      <vt:lpstr>計画工程表 (変更)</vt:lpstr>
      <vt:lpstr>完成届</vt:lpstr>
      <vt:lpstr>引渡書</vt:lpstr>
      <vt:lpstr>請負代金請求書</vt:lpstr>
      <vt:lpstr>契約保証金請求書</vt:lpstr>
      <vt:lpstr>工事中止通知書</vt:lpstr>
      <vt:lpstr>工期変更協議書</vt:lpstr>
      <vt:lpstr>一部下請通知書</vt:lpstr>
      <vt:lpstr>一部下請通知書!OLE_LINK1</vt:lpstr>
      <vt:lpstr>引渡書!Print_Area</vt:lpstr>
      <vt:lpstr>仮契約書!Print_Area</vt:lpstr>
      <vt:lpstr>完成届!Print_Area</vt:lpstr>
      <vt:lpstr>契約書!Print_Area</vt:lpstr>
      <vt:lpstr>契約保証金免除申請書!Print_Area</vt:lpstr>
      <vt:lpstr>'現場代理人等選任(変更)通知書'!Print_Area</vt:lpstr>
      <vt:lpstr>現場代理人等選任通知書!Print_Area</vt:lpstr>
      <vt:lpstr>工期変更協議書!Print_Area</vt:lpstr>
      <vt:lpstr>工事中止通知書!Print_Area</vt:lpstr>
      <vt:lpstr>工程表!Print_Area</vt:lpstr>
      <vt:lpstr>'工程表 (変更)'!Print_Area</vt:lpstr>
      <vt:lpstr>着手届!Print_Area</vt:lpstr>
      <vt:lpstr>仲裁合意書!Print_Area</vt:lpstr>
      <vt:lpstr>変更契約書!Print_Area</vt:lpstr>
      <vt:lpstr>履歴書!Print_Area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2012-04-16T01:04:57Z</cp:lastPrinted>
  <dcterms:created xsi:type="dcterms:W3CDTF">2002-12-12T04:57:19Z</dcterms:created>
  <dcterms:modified xsi:type="dcterms:W3CDTF">2026-02-24T04:59:44Z</dcterms:modified>
</cp:coreProperties>
</file>