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ntnx-nutanixfiles-1\財政課\財政係\18 財政補佐用\21-2 財政状況資料集\R05\１回目\回答\"/>
    </mc:Choice>
  </mc:AlternateContent>
  <xr:revisionPtr revIDLastSave="0" documentId="13_ncr:1_{6EB4E7D1-4D87-4FCF-981B-602DA974B6AA}" xr6:coauthVersionLast="47" xr6:coauthVersionMax="47" xr10:uidLastSave="{00000000-0000-0000-0000-000000000000}"/>
  <bookViews>
    <workbookView xWindow="28680" yWindow="66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O38" i="10"/>
  <c r="BW38" i="10"/>
  <c r="BE38" i="10"/>
  <c r="AM38" i="10"/>
  <c r="U38" i="10"/>
  <c r="CO37" i="10"/>
  <c r="BW37" i="10"/>
  <c r="BE37" i="10"/>
  <c r="CO36" i="10"/>
  <c r="BW36" i="10"/>
  <c r="BE36" i="10"/>
  <c r="CO35" i="10"/>
  <c r="BW35" i="10"/>
  <c r="BE35" i="10"/>
  <c r="CO34" i="10"/>
  <c r="BW34" i="10"/>
  <c r="BE34" i="10"/>
  <c r="C34" i="10"/>
  <c r="C35" i="10" s="1"/>
  <c r="C36" i="10" l="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AM37" i="10" s="1"/>
</calcChain>
</file>

<file path=xl/sharedStrings.xml><?xml version="1.0" encoding="utf-8"?>
<sst xmlns="http://schemas.openxmlformats.org/spreadsheetml/2006/main" count="1079" uniqueCount="568">
  <si>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</si>
  <si>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</si>
  <si>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</si>
  <si>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</si>
  <si>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</si>
  <si>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</si>
  <si>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</si>
  <si>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</si>
  <si>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</si>
  <si>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</si>
  <si>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</si>
  <si>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</si>
  <si>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</si>
  <si>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</si>
  <si>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</si>
  <si>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</si>
  <si>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</si>
  <si>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</si>
  <si>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</si>
  <si>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</si>
  <si>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</si>
  <si>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</si>
  <si>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</si>
  <si>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</si>
  <si>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</si>
  <si>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</si>
  <si>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</si>
  <si>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</si>
  <si>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</si>
  <si>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</si>
  <si>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</si>
  <si>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</si>
  <si>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</si>
  <si>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</si>
  <si>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</si>
  <si>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</si>
  <si>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</si>
  <si>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</si>
  <si>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</si>
  <si>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</si>
  <si>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</si>
  <si>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</si>
  <si>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</si>
  <si>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</si>
  <si>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</si>
  <si>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</si>
  <si>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</si>
  <si>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</si>
  <si>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</si>
  <si>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</si>
  <si>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</si>
  <si>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</si>
  <si>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</si>
  <si>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</si>
  <si>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</si>
  <si>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</si>
  <si>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</si>
  <si>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</si>
  <si>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</si>
  <si>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</si>
  <si>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</si>
  <si>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</si>
  <si>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</si>
  <si>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</si>
  <si>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</si>
  <si>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</si>
  <si>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</si>
  <si>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</si>
  <si>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</si>
  <si>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</si>
  <si>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</si>
  <si>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</si>
  <si>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</si>
  <si>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</si>
  <si>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</si>
  <si>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</si>
  <si>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</si>
  <si>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</si>
  <si>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</si>
  <si>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</si>
  <si>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</si>
  <si>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</si>
  <si>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</si>
  <si>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</si>
  <si>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</si>
  <si>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</si>
  <si>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</si>
  <si>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</si>
  <si>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</si>
  <si>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</si>
  <si>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</si>
  <si>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</si>
  <si>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</si>
  <si>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</si>
  <si>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</si>
  <si>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</si>
  <si>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</si>
  <si>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</si>
  <si>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</si>
  <si>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</si>
  <si>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</si>
  <si>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</si>
  <si>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</si>
  <si>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</si>
  <si>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</si>
  <si>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</si>
  <si>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</si>
  <si>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</si>
  <si>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</si>
  <si>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</si>
  <si>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</si>
  <si>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</si>
  <si>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</si>
  <si>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</si>
  <si>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</si>
  <si>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</si>
  <si>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</si>
  <si>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</si>
  <si>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</si>
  <si>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</si>
  <si>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</si>
  <si>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</si>
  <si>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</si>
  <si>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</si>
  <si>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</si>
  <si>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</si>
  <si>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</si>
  <si>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</si>
  <si>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</si>
  <si>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</si>
  <si>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</si>
  <si>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</si>
  <si>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</si>
  <si>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</si>
  <si>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</si>
  <si>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</si>
  <si>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</si>
  <si>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</si>
  <si>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</si>
  <si>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</si>
  <si>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</si>
  <si>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</si>
  <si>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</si>
  <si>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</si>
  <si>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</si>
  <si>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</si>
  <si>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</si>
  <si>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</si>
  <si>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</si>
  <si>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</si>
  <si>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</si>
  <si>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</si>
  <si>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</si>
  <si>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</si>
  <si>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</si>
  <si>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</si>
  <si>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</si>
  <si>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</si>
  <si>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</si>
  <si>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</si>
  <si>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</si>
  <si>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</si>
  <si>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</si>
  <si>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</si>
  <si>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</si>
  <si>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</si>
  <si>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</si>
  <si>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</si>
  <si>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</si>
  <si>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</si>
  <si>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</si>
  <si>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</si>
  <si>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</si>
  <si>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</si>
  <si>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</si>
  <si>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</si>
  <si>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</si>
  <si>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</si>
  <si>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</si>
  <si>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</si>
  <si>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</si>
  <si>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</si>
  <si>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</si>
  <si>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</si>
  <si>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</si>
  <si>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</si>
  <si>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</si>
  <si>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</si>
  <si>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</si>
  <si>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</si>
  <si>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</si>
  <si>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</si>
  <si>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</si>
  <si>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</si>
  <si>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</si>
  <si>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</si>
  <si>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</si>
  <si>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</si>
  <si>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</si>
  <si>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</si>
  <si>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</si>
  <si>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</si>
  <si>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</si>
  <si>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宮崎県西都市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</si>
  <si>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</si>
  <si>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</si>
  <si>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</si>
  <si>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</si>
  <si>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</si>
  <si>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</si>
  <si>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</si>
  <si>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</si>
  <si>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</si>
  <si>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</si>
  <si>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</si>
  <si>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</si>
  <si>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</si>
  <si>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</si>
  <si>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</si>
  <si>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</si>
  <si>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</si>
  <si>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</si>
  <si>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</si>
  <si>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</si>
  <si>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</si>
  <si>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</si>
  <si>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</si>
  <si>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</si>
  <si>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</si>
  <si>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</si>
  <si>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</si>
  <si>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</si>
  <si>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</si>
  <si>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</si>
  <si>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</si>
  <si>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</si>
  <si>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</si>
  <si>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</si>
  <si>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</si>
  <si>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</si>
  <si>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</si>
  <si>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</si>
  <si>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</si>
  <si>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</si>
  <si>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</si>
  <si>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</si>
  <si>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</si>
  <si>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</si>
  <si>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</si>
  <si>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</si>
  <si>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</si>
  <si>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</si>
  <si>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</si>
  <si>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</si>
  <si>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</si>
  <si>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</si>
  <si>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</si>
  <si>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</si>
  <si>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</si>
  <si>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</si>
  <si>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</si>
  <si>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</si>
  <si>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</si>
  <si>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</si>
  <si>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</si>
  <si>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</si>
  <si>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</si>
  <si>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</si>
  <si>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</si>
  <si>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</si>
  <si>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</si>
  <si>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</si>
  <si>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</si>
  <si>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</si>
  <si>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</si>
  <si>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</si>
  <si>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</si>
  <si>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</si>
  <si>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</si>
  <si>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</si>
  <si>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</si>
  <si>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</si>
  <si>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</si>
  <si>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</si>
  <si>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</si>
  <si>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</si>
  <si>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</si>
  <si>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</si>
  <si>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</si>
  <si>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</si>
  <si>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</si>
  <si>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</si>
  <si>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</si>
  <si>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</si>
  <si>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</si>
  <si>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</si>
  <si>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</si>
  <si>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</si>
  <si>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</si>
  <si>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</si>
  <si>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</si>
  <si>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</si>
  <si>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</si>
  <si>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</si>
  <si>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</si>
  <si>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</si>
  <si>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</si>
  <si>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</si>
  <si>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</si>
  <si>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</si>
  <si>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</si>
  <si>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</si>
  <si>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</si>
  <si>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</si>
  <si>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</si>
  <si>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</si>
  <si>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</si>
  <si>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</si>
  <si>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</si>
  <si>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</si>
  <si>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</si>
  <si>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</si>
  <si>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</si>
  <si>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</si>
  <si>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</si>
  <si>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</si>
  <si>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</si>
  <si>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</si>
  <si>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</si>
  <si>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</si>
  <si>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</si>
  <si>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</si>
  <si>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</si>
  <si>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</si>
  <si>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</si>
  <si>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</si>
  <si>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</si>
  <si>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</si>
  <si>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</si>
  <si>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</si>
  <si>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</si>
  <si>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</si>
  <si>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</si>
  <si>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</si>
  <si>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</si>
  <si>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</si>
  <si>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</si>
  <si>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</si>
  <si>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</si>
  <si>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</si>
  <si>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</si>
  <si>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</si>
  <si>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</si>
  <si>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</si>
  <si>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宮崎県西都市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</si>
  <si>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</si>
  <si>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</si>
  <si>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</si>
  <si>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</si>
  <si>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</si>
  <si>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</si>
  <si>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</si>
  <si>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</si>
  <si>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</si>
  <si>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</si>
  <si>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</si>
  <si>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</si>
  <si>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</si>
  <si>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</si>
  <si>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</si>
  <si>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</si>
  <si>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</si>
  <si>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</si>
  <si>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</si>
  <si>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</si>
  <si>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</si>
  <si>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</si>
  <si>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</si>
  <si>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</si>
  <si>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西都児湯公平委員会特別会計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</si>
  <si>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</si>
  <si>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</si>
  <si>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</si>
  <si>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</si>
  <si>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</si>
  <si>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</si>
  <si>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</si>
  <si>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</si>
  <si>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</si>
  <si>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</si>
  <si>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</si>
  <si>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</si>
  <si>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</si>
  <si>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</si>
  <si>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</si>
  <si>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</si>
  <si>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後期高齢者医療特別会計</t>
    <phoneticPr fontId="5"/>
  </si>
  <si>
    <t>水道事業会計</t>
    <phoneticPr fontId="5"/>
  </si>
  <si>
    <t>法適用企業</t>
    <phoneticPr fontId="5"/>
  </si>
  <si>
    <t>簡易水道事業会計</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</si>
  <si>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</si>
  <si>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</si>
  <si>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</si>
  <si>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</si>
  <si>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</si>
  <si>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</si>
  <si>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</si>
  <si>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</si>
  <si>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</si>
  <si>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</si>
  <si>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</si>
  <si>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</si>
  <si>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</si>
  <si>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</si>
  <si>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</si>
  <si>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</si>
  <si>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</si>
  <si>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</si>
  <si>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</si>
  <si>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</si>
  <si>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</si>
  <si>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</si>
  <si>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</si>
  <si>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</si>
  <si>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</si>
  <si>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</si>
  <si>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</si>
  <si>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</si>
  <si>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</si>
  <si>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</si>
  <si>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</si>
  <si>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</si>
  <si>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</si>
  <si>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</si>
  <si>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</si>
  <si>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</si>
  <si>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</si>
  <si>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</si>
  <si>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</si>
  <si>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</si>
  <si>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</si>
  <si>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</si>
  <si>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</si>
  <si>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</si>
  <si>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</si>
  <si>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</si>
  <si>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</si>
  <si>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</si>
  <si>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</si>
  <si>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</si>
  <si>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</si>
  <si>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</si>
  <si>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</si>
  <si>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</si>
  <si>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</si>
  <si>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</si>
  <si>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</si>
  <si>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</si>
  <si>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</si>
  <si>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</si>
  <si>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</si>
  <si>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</si>
  <si>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</si>
  <si>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</si>
  <si>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</si>
  <si>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</si>
  <si>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</si>
  <si>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</si>
  <si>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</si>
  <si>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</si>
  <si>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</si>
  <si>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</si>
  <si>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</si>
  <si>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</si>
  <si>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</si>
  <si>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</si>
  <si>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</si>
  <si>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</si>
  <si>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</si>
  <si>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</si>
  <si>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</si>
  <si>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</si>
  <si>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</si>
  <si>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</si>
  <si>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</si>
  <si>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</si>
  <si>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</si>
  <si>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</si>
  <si>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</si>
  <si>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</si>
  <si>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</si>
  <si>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</si>
  <si>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</si>
  <si>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</si>
  <si>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</si>
  <si>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</si>
  <si>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</si>
  <si>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</si>
  <si>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</si>
  <si>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</si>
  <si>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</si>
  <si>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</si>
  <si>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</si>
  <si>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</si>
  <si>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</si>
  <si>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</si>
  <si>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</si>
  <si>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</si>
  <si>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</si>
  <si>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</si>
  <si>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</si>
  <si>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</si>
  <si>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</si>
  <si>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</si>
  <si>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</si>
  <si>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</si>
  <si>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</si>
  <si>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</si>
  <si>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</si>
  <si>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</si>
  <si>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</si>
  <si>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</si>
  <si>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</si>
  <si>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</si>
  <si>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</si>
  <si>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</si>
  <si>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</si>
  <si>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</si>
  <si>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</si>
  <si>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</si>
  <si>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</si>
  <si>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</si>
  <si>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</si>
  <si>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</si>
  <si>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</si>
  <si>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</si>
  <si>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</si>
  <si>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0.13</t>
  </si>
  <si>
    <t>▲ 0.44</t>
  </si>
  <si>
    <t>▲ 1.84</t>
  </si>
  <si>
    <t>水道事業会計</t>
  </si>
  <si>
    <t>一般会計</t>
  </si>
  <si>
    <t>介護保険事業特別会計</t>
  </si>
  <si>
    <t>公共下水道事業会計</t>
  </si>
  <si>
    <t>国民健康保険事業特別会計</t>
  </si>
  <si>
    <t>簡易水道事業会計</t>
  </si>
  <si>
    <t>農業集落排水事業会計</t>
  </si>
  <si>
    <t>市営住宅事業特別会計</t>
  </si>
  <si>
    <t>その他会計（赤字）</t>
  </si>
  <si>
    <t>その他会計（黒字）</t>
  </si>
  <si>
    <t>R01</t>
    <phoneticPr fontId="5"/>
  </si>
  <si>
    <t>R02</t>
    <phoneticPr fontId="5"/>
  </si>
  <si>
    <t>R03</t>
    <phoneticPr fontId="5"/>
  </si>
  <si>
    <t>R04</t>
    <phoneticPr fontId="5"/>
  </si>
  <si>
    <t>R05</t>
    <phoneticPr fontId="5"/>
  </si>
  <si>
    <t>宮崎県市町村総合事務組合　自治会館管理運営特別会計</t>
    <rPh sb="0" eb="3">
      <t>ミヤザキケン</t>
    </rPh>
    <rPh sb="3" eb="6">
      <t>シチョウソン</t>
    </rPh>
    <rPh sb="6" eb="8">
      <t>ソウゴウ</t>
    </rPh>
    <rPh sb="8" eb="12">
      <t>ジムクミアイ</t>
    </rPh>
    <rPh sb="13" eb="17">
      <t>ジチカイカン</t>
    </rPh>
    <rPh sb="17" eb="19">
      <t>カンリ</t>
    </rPh>
    <rPh sb="19" eb="21">
      <t>ウンエイ</t>
    </rPh>
    <rPh sb="21" eb="25">
      <t>トクベツカイケイ</t>
    </rPh>
    <phoneticPr fontId="2"/>
  </si>
  <si>
    <t>宮崎県後期高齢者医療広域連合　一般会計</t>
    <rPh sb="0" eb="3">
      <t>ミヤザキケン</t>
    </rPh>
    <rPh sb="3" eb="8">
      <t>コウキコウレイシャ</t>
    </rPh>
    <rPh sb="8" eb="10">
      <t>イリョウ</t>
    </rPh>
    <rPh sb="10" eb="14">
      <t>コウイキレンゴウ</t>
    </rPh>
    <rPh sb="15" eb="19">
      <t>イッパンカイケイ</t>
    </rPh>
    <phoneticPr fontId="2"/>
  </si>
  <si>
    <t>宮崎県後期高齢者医療広域連合　後期高齢者医療特別会計</t>
    <rPh sb="0" eb="3">
      <t>ミヤザキケン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</si>
  <si>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西都児湯環境整備事務組合</t>
    <rPh sb="0" eb="2">
      <t>サイト</t>
    </rPh>
    <rPh sb="2" eb="4">
      <t>コユ</t>
    </rPh>
    <rPh sb="4" eb="8">
      <t>カンキョウセイビ</t>
    </rPh>
    <rPh sb="8" eb="12">
      <t>ジムクミアイ</t>
    </rPh>
    <phoneticPr fontId="2"/>
  </si>
  <si>
    <t>一ツ瀬川営農飲雑用水広域水道企業団</t>
    <rPh sb="0" eb="1">
      <t>イッ</t>
    </rPh>
    <rPh sb="2" eb="3">
      <t>セ</t>
    </rPh>
    <rPh sb="3" eb="4">
      <t>ガワ</t>
    </rPh>
    <rPh sb="4" eb="6">
      <t>エイノウ</t>
    </rPh>
    <rPh sb="6" eb="7">
      <t>ノ</t>
    </rPh>
    <rPh sb="7" eb="10">
      <t>ザツヨウスイ</t>
    </rPh>
    <rPh sb="10" eb="12">
      <t>コウイキ</t>
    </rPh>
    <rPh sb="12" eb="14">
      <t>スイドウ</t>
    </rPh>
    <rPh sb="14" eb="16">
      <t>キギョウ</t>
    </rPh>
    <rPh sb="16" eb="17">
      <t>ダン</t>
    </rPh>
    <phoneticPr fontId="2"/>
  </si>
  <si>
    <t>宮崎県林業公社</t>
    <rPh sb="0" eb="7">
      <t>ミヤザキケンリンギョウコウシャ</t>
    </rPh>
    <phoneticPr fontId="2"/>
  </si>
  <si>
    <t>地方独立行政法人　西都児湯医療センター</t>
    <rPh sb="0" eb="8">
      <t>チホウドクリツギョウセイホウジン</t>
    </rPh>
    <rPh sb="9" eb="11">
      <t>サイト</t>
    </rPh>
    <rPh sb="11" eb="13">
      <t>コユ</t>
    </rPh>
    <rPh sb="13" eb="15">
      <t>イリョウ</t>
    </rPh>
    <phoneticPr fontId="2"/>
  </si>
  <si>
    <t>-</t>
    <phoneticPr fontId="2"/>
  </si>
  <si>
    <t>ふるさと振興基金</t>
    <rPh sb="4" eb="8">
      <t>シンコウキキン</t>
    </rPh>
    <phoneticPr fontId="2"/>
  </si>
  <si>
    <t>環境整備事業基金</t>
    <rPh sb="0" eb="6">
      <t>カンキョウセイビジギョウ</t>
    </rPh>
    <rPh sb="6" eb="8">
      <t>キキン</t>
    </rPh>
    <phoneticPr fontId="2"/>
  </si>
  <si>
    <t>公共施設整備等基金</t>
    <rPh sb="0" eb="7">
      <t>コウキョウシセツセイビトウ</t>
    </rPh>
    <rPh sb="7" eb="9">
      <t>キキン</t>
    </rPh>
    <phoneticPr fontId="2"/>
  </si>
  <si>
    <t>退職手当基金</t>
    <rPh sb="0" eb="4">
      <t>タイショクテアテ</t>
    </rPh>
    <rPh sb="4" eb="6">
      <t>キキン</t>
    </rPh>
    <phoneticPr fontId="2"/>
  </si>
  <si>
    <t>下水道事業基金</t>
    <rPh sb="0" eb="5">
      <t>ゲスイドウジギョウ</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</si>
</sst>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B52E-4861-8747-705E6655A5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91944</c:v>
                </c:pt>
                <c:pt idx="1">
                  <c:v>154506</c:v>
                </c:pt>
                <c:pt idx="2">
                  <c:v>121951</c:v>
                </c:pt>
                <c:pt idx="3">
                  <c:v>85185</c:v>
                </c:pt>
                <c:pt idx="4">
                  <c:v>80957</c:v>
                </c:pt>
              </c:numCache>
            </c:numRef>
          </c:val>
          <c:smooth val="0"/>
          <c:extLst>
            <c:ext xmlns:c16="http://schemas.microsoft.com/office/drawing/2014/chart" uri="{C3380CC4-5D6E-409C-BE32-E72D297353CC}">
              <c16:uniqueId val="{00000001-B52E-4861-8747-705E6655A5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7.24</c:v>
                </c:pt>
                <c:pt idx="1">
                  <c:v>8.06</c:v>
                </c:pt>
                <c:pt idx="2">
                  <c:v>7.71</c:v>
                </c:pt>
                <c:pt idx="3">
                  <c:v>8.0399999999999991</c:v>
                </c:pt>
                <c:pt idx="4">
                  <c:v>7.19</c:v>
                </c:pt>
              </c:numCache>
            </c:numRef>
          </c:val>
          <c:extLst>
            <c:ext xmlns:c16="http://schemas.microsoft.com/office/drawing/2014/chart" uri="{C3380CC4-5D6E-409C-BE32-E72D297353CC}">
              <c16:uniqueId val="{00000000-BD9E-4458-AF9F-2D5DD6E79C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10.19</c:v>
                </c:pt>
                <c:pt idx="1">
                  <c:v>8.61</c:v>
                </c:pt>
                <c:pt idx="2">
                  <c:v>9.7100000000000009</c:v>
                </c:pt>
                <c:pt idx="3">
                  <c:v>10.119999999999999</c:v>
                </c:pt>
                <c:pt idx="4">
                  <c:v>8.94</c:v>
                </c:pt>
              </c:numCache>
            </c:numRef>
          </c:val>
          <c:extLst>
            <c:ext xmlns:c16="http://schemas.microsoft.com/office/drawing/2014/chart" uri="{C3380CC4-5D6E-409C-BE32-E72D297353CC}">
              <c16:uniqueId val="{00000001-BD9E-4458-AF9F-2D5DD6E79C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-0.13</c:v>
                </c:pt>
                <c:pt idx="1">
                  <c:v>-0.44</c:v>
                </c:pt>
                <c:pt idx="2">
                  <c:v>1.51</c:v>
                </c:pt>
                <c:pt idx="3">
                  <c:v>0.28000000000000003</c:v>
                </c:pt>
                <c:pt idx="4">
                  <c:v>-1.84</c:v>
                </c:pt>
              </c:numCache>
            </c:numRef>
          </c:val>
          <c:smooth val="0"/>
          <c:extLst>
            <c:ext xmlns:c16="http://schemas.microsoft.com/office/drawing/2014/chart" uri="{C3380CC4-5D6E-409C-BE32-E72D297353CC}">
              <c16:uniqueId val="{00000002-BD9E-4458-AF9F-2D5DD6E79C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0.05</c:v>
                </c:pt>
                <c:pt idx="8">
                  <c:v>#N/A</c:v>
                </c:pt>
                <c:pt idx="9">
                  <c:v>0.06</c:v>
                </c:pt>
              </c:numCache>
            </c:numRef>
          </c:val>
          <c:extLst>
            <c:ext xmlns:c16="http://schemas.microsoft.com/office/drawing/2014/chart" uri="{C3380CC4-5D6E-409C-BE32-E72D297353CC}">
              <c16:uniqueId val="{00000000-30DC-421D-BDB8-F796681EC2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DC-421D-BDB8-F796681EC2E2}"/>
            </c:ext>
          </c:extLst>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0.14000000000000001</c:v>
                </c:pt>
                <c:pt idx="2">
                  <c:v>#N/A</c:v>
                </c:pt>
                <c:pt idx="3">
                  <c:v>0.06</c:v>
                </c:pt>
                <c:pt idx="4">
                  <c:v>#N/A</c:v>
                </c:pt>
                <c:pt idx="5">
                  <c:v>0.08</c:v>
                </c:pt>
                <c:pt idx="6">
                  <c:v>#N/A</c:v>
                </c:pt>
                <c:pt idx="7">
                  <c:v>0.26</c:v>
                </c:pt>
                <c:pt idx="8">
                  <c:v>#N/A</c:v>
                </c:pt>
                <c:pt idx="9">
                  <c:v>7.0000000000000007E-2</c:v>
                </c:pt>
              </c:numCache>
            </c:numRef>
          </c:val>
          <c:extLst>
            <c:ext xmlns:c16="http://schemas.microsoft.com/office/drawing/2014/chart" uri="{C3380CC4-5D6E-409C-BE32-E72D297353CC}">
              <c16:uniqueId val="{00000002-30DC-421D-BDB8-F796681EC2E2}"/>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0.12</c:v>
                </c:pt>
                <c:pt idx="4">
                  <c:v>#N/A</c:v>
                </c:pt>
                <c:pt idx="5">
                  <c:v>0.16</c:v>
                </c:pt>
                <c:pt idx="6">
                  <c:v>#N/A</c:v>
                </c:pt>
                <c:pt idx="7">
                  <c:v>0.21</c:v>
                </c:pt>
                <c:pt idx="8">
                  <c:v>#N/A</c:v>
                </c:pt>
                <c:pt idx="9">
                  <c:v>0.27</c:v>
                </c:pt>
              </c:numCache>
            </c:numRef>
          </c:val>
          <c:extLst>
            <c:ext xmlns:c16="http://schemas.microsoft.com/office/drawing/2014/chart" uri="{C3380CC4-5D6E-409C-BE32-E72D297353CC}">
              <c16:uniqueId val="{00000003-30DC-421D-BDB8-F796681EC2E2}"/>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0.15</c:v>
                </c:pt>
                <c:pt idx="4">
                  <c:v>#N/A</c:v>
                </c:pt>
                <c:pt idx="5">
                  <c:v>0.2</c:v>
                </c:pt>
                <c:pt idx="6">
                  <c:v>#N/A</c:v>
                </c:pt>
                <c:pt idx="7">
                  <c:v>0.28000000000000003</c:v>
                </c:pt>
                <c:pt idx="8">
                  <c:v>#N/A</c:v>
                </c:pt>
                <c:pt idx="9">
                  <c:v>0.34</c:v>
                </c:pt>
              </c:numCache>
            </c:numRef>
          </c:val>
          <c:extLst>
            <c:ext xmlns:c16="http://schemas.microsoft.com/office/drawing/2014/chart" uri="{C3380CC4-5D6E-409C-BE32-E72D297353CC}">
              <c16:uniqueId val="{00000004-30DC-421D-BDB8-F796681EC2E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0.61</c:v>
                </c:pt>
                <c:pt idx="2">
                  <c:v>#N/A</c:v>
                </c:pt>
                <c:pt idx="3">
                  <c:v>0.68</c:v>
                </c:pt>
                <c:pt idx="4">
                  <c:v>#N/A</c:v>
                </c:pt>
                <c:pt idx="5">
                  <c:v>1.36</c:v>
                </c:pt>
                <c:pt idx="6">
                  <c:v>#N/A</c:v>
                </c:pt>
                <c:pt idx="7">
                  <c:v>1.27</c:v>
                </c:pt>
                <c:pt idx="8">
                  <c:v>#N/A</c:v>
                </c:pt>
                <c:pt idx="9">
                  <c:v>1.32</c:v>
                </c:pt>
              </c:numCache>
            </c:numRef>
          </c:val>
          <c:extLst>
            <c:ext xmlns:c16="http://schemas.microsoft.com/office/drawing/2014/chart" uri="{C3380CC4-5D6E-409C-BE32-E72D297353CC}">
              <c16:uniqueId val="{00000005-30DC-421D-BDB8-F796681EC2E2}"/>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0.76</c:v>
                </c:pt>
                <c:pt idx="4">
                  <c:v>#N/A</c:v>
                </c:pt>
                <c:pt idx="5">
                  <c:v>0.89</c:v>
                </c:pt>
                <c:pt idx="6">
                  <c:v>#N/A</c:v>
                </c:pt>
                <c:pt idx="7">
                  <c:v>1.1200000000000001</c:v>
                </c:pt>
                <c:pt idx="8">
                  <c:v>#N/A</c:v>
                </c:pt>
                <c:pt idx="9">
                  <c:v>1.39</c:v>
                </c:pt>
              </c:numCache>
            </c:numRef>
          </c:val>
          <c:extLst>
            <c:ext xmlns:c16="http://schemas.microsoft.com/office/drawing/2014/chart" uri="{C3380CC4-5D6E-409C-BE32-E72D297353CC}">
              <c16:uniqueId val="{00000006-30DC-421D-BDB8-F796681EC2E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0.95</c:v>
                </c:pt>
                <c:pt idx="2">
                  <c:v>#N/A</c:v>
                </c:pt>
                <c:pt idx="3">
                  <c:v>0.82</c:v>
                </c:pt>
                <c:pt idx="4">
                  <c:v>#N/A</c:v>
                </c:pt>
                <c:pt idx="5">
                  <c:v>1.65</c:v>
                </c:pt>
                <c:pt idx="6">
                  <c:v>#N/A</c:v>
                </c:pt>
                <c:pt idx="7">
                  <c:v>2.17</c:v>
                </c:pt>
                <c:pt idx="8">
                  <c:v>#N/A</c:v>
                </c:pt>
                <c:pt idx="9">
                  <c:v>2.42</c:v>
                </c:pt>
              </c:numCache>
            </c:numRef>
          </c:val>
          <c:extLst>
            <c:ext xmlns:c16="http://schemas.microsoft.com/office/drawing/2014/chart" uri="{C3380CC4-5D6E-409C-BE32-E72D297353CC}">
              <c16:uniqueId val="{00000007-30DC-421D-BDB8-F796681EC2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7.08</c:v>
                </c:pt>
                <c:pt idx="2">
                  <c:v>#N/A</c:v>
                </c:pt>
                <c:pt idx="3">
                  <c:v>7.99</c:v>
                </c:pt>
                <c:pt idx="4">
                  <c:v>#N/A</c:v>
                </c:pt>
                <c:pt idx="5">
                  <c:v>7.61</c:v>
                </c:pt>
                <c:pt idx="6">
                  <c:v>#N/A</c:v>
                </c:pt>
                <c:pt idx="7">
                  <c:v>7.75</c:v>
                </c:pt>
                <c:pt idx="8">
                  <c:v>#N/A</c:v>
                </c:pt>
                <c:pt idx="9">
                  <c:v>7.1</c:v>
                </c:pt>
              </c:numCache>
            </c:numRef>
          </c:val>
          <c:extLst>
            <c:ext xmlns:c16="http://schemas.microsoft.com/office/drawing/2014/chart" uri="{C3380CC4-5D6E-409C-BE32-E72D297353CC}">
              <c16:uniqueId val="{00000008-30DC-421D-BDB8-F796681EC2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7.98</c:v>
                </c:pt>
                <c:pt idx="2">
                  <c:v>#N/A</c:v>
                </c:pt>
                <c:pt idx="3">
                  <c:v>8.32</c:v>
                </c:pt>
                <c:pt idx="4">
                  <c:v>#N/A</c:v>
                </c:pt>
                <c:pt idx="5">
                  <c:v>7.64</c:v>
                </c:pt>
                <c:pt idx="6">
                  <c:v>#N/A</c:v>
                </c:pt>
                <c:pt idx="7">
                  <c:v>7.62</c:v>
                </c:pt>
                <c:pt idx="8">
                  <c:v>#N/A</c:v>
                </c:pt>
                <c:pt idx="9">
                  <c:v>8.0399999999999991</c:v>
                </c:pt>
              </c:numCache>
            </c:numRef>
          </c:val>
          <c:extLst>
            <c:ext xmlns:c16="http://schemas.microsoft.com/office/drawing/2014/chart" uri="{C3380CC4-5D6E-409C-BE32-E72D297353CC}">
              <c16:uniqueId val="{00000009-30DC-421D-BDB8-F796681EC2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1050</c:v>
                </c:pt>
                <c:pt idx="5">
                  <c:v>1011</c:v>
                </c:pt>
                <c:pt idx="8">
                  <c:v>988</c:v>
                </c:pt>
                <c:pt idx="11">
                  <c:v>968</c:v>
                </c:pt>
                <c:pt idx="14">
                  <c:v>936</c:v>
                </c:pt>
              </c:numCache>
            </c:numRef>
          </c:val>
          <c:extLst>
            <c:ext xmlns:c16="http://schemas.microsoft.com/office/drawing/2014/chart" uri="{C3380CC4-5D6E-409C-BE32-E72D297353CC}">
              <c16:uniqueId val="{00000000-F637-42BA-BC3A-2C8F8387BB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37-42BA-BC3A-2C8F8387BB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F637-42BA-BC3A-2C8F8387BB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110</c:v>
                </c:pt>
                <c:pt idx="3">
                  <c:v>17</c:v>
                </c:pt>
                <c:pt idx="6">
                  <c:v>15</c:v>
                </c:pt>
                <c:pt idx="9">
                  <c:v>15</c:v>
                </c:pt>
                <c:pt idx="12">
                  <c:v>21</c:v>
                </c:pt>
              </c:numCache>
            </c:numRef>
          </c:val>
          <c:extLst>
            <c:ext xmlns:c16="http://schemas.microsoft.com/office/drawing/2014/chart" uri="{C3380CC4-5D6E-409C-BE32-E72D297353CC}">
              <c16:uniqueId val="{00000003-F637-42BA-BC3A-2C8F8387BB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304</c:v>
                </c:pt>
                <c:pt idx="3">
                  <c:v>281</c:v>
                </c:pt>
                <c:pt idx="6">
                  <c:v>251</c:v>
                </c:pt>
                <c:pt idx="9">
                  <c:v>258</c:v>
                </c:pt>
                <c:pt idx="12">
                  <c:v>239</c:v>
                </c:pt>
              </c:numCache>
            </c:numRef>
          </c:val>
          <c:extLst>
            <c:ext xmlns:c16="http://schemas.microsoft.com/office/drawing/2014/chart" uri="{C3380CC4-5D6E-409C-BE32-E72D297353CC}">
              <c16:uniqueId val="{00000004-F637-42BA-BC3A-2C8F8387BB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37-42BA-BC3A-2C8F8387BB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37-42BA-BC3A-2C8F8387BB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904</c:v>
                </c:pt>
                <c:pt idx="3">
                  <c:v>918</c:v>
                </c:pt>
                <c:pt idx="6">
                  <c:v>942</c:v>
                </c:pt>
                <c:pt idx="9">
                  <c:v>922</c:v>
                </c:pt>
                <c:pt idx="12">
                  <c:v>939</c:v>
                </c:pt>
              </c:numCache>
            </c:numRef>
          </c:val>
          <c:extLst>
            <c:ext xmlns:c16="http://schemas.microsoft.com/office/drawing/2014/chart" uri="{C3380CC4-5D6E-409C-BE32-E72D297353CC}">
              <c16:uniqueId val="{00000007-F637-42BA-BC3A-2C8F8387BB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269</c:v>
                </c:pt>
                <c:pt idx="2">
                  <c:v>#N/A</c:v>
                </c:pt>
                <c:pt idx="3">
                  <c:v>#N/A</c:v>
                </c:pt>
                <c:pt idx="4">
                  <c:v>205</c:v>
                </c:pt>
                <c:pt idx="5">
                  <c:v>#N/A</c:v>
                </c:pt>
                <c:pt idx="6">
                  <c:v>#N/A</c:v>
                </c:pt>
                <c:pt idx="7">
                  <c:v>220</c:v>
                </c:pt>
                <c:pt idx="8">
                  <c:v>#N/A</c:v>
                </c:pt>
                <c:pt idx="9">
                  <c:v>#N/A</c:v>
                </c:pt>
                <c:pt idx="10">
                  <c:v>227</c:v>
                </c:pt>
                <c:pt idx="11">
                  <c:v>#N/A</c:v>
                </c:pt>
                <c:pt idx="12">
                  <c:v>#N/A</c:v>
                </c:pt>
                <c:pt idx="13">
                  <c:v>263</c:v>
                </c:pt>
                <c:pt idx="14">
                  <c:v>#N/A</c:v>
                </c:pt>
              </c:numCache>
            </c:numRef>
          </c:val>
          <c:smooth val="0"/>
          <c:extLst>
            <c:ext xmlns:c16="http://schemas.microsoft.com/office/drawing/2014/chart" uri="{C3380CC4-5D6E-409C-BE32-E72D297353CC}">
              <c16:uniqueId val="{00000008-F637-42BA-BC3A-2C8F8387BB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9800</c:v>
                </c:pt>
                <c:pt idx="5">
                  <c:v>10228</c:v>
                </c:pt>
                <c:pt idx="8">
                  <c:v>10057</c:v>
                </c:pt>
                <c:pt idx="11">
                  <c:v>9377</c:v>
                </c:pt>
                <c:pt idx="14">
                  <c:v>8668</c:v>
                </c:pt>
              </c:numCache>
            </c:numRef>
          </c:val>
          <c:extLst>
            <c:ext xmlns:c16="http://schemas.microsoft.com/office/drawing/2014/chart" uri="{C3380CC4-5D6E-409C-BE32-E72D297353CC}">
              <c16:uniqueId val="{00000000-A805-4D74-9F0F-E5AE5E5A11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196</c:v>
                </c:pt>
                <c:pt idx="5">
                  <c:v>151</c:v>
                </c:pt>
                <c:pt idx="8">
                  <c:v>107</c:v>
                </c:pt>
                <c:pt idx="11">
                  <c:v>68</c:v>
                </c:pt>
                <c:pt idx="14">
                  <c:v>38</c:v>
                </c:pt>
              </c:numCache>
            </c:numRef>
          </c:val>
          <c:extLst>
            <c:ext xmlns:c16="http://schemas.microsoft.com/office/drawing/2014/chart" uri="{C3380CC4-5D6E-409C-BE32-E72D297353CC}">
              <c16:uniqueId val="{00000001-A805-4D74-9F0F-E5AE5E5A11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6820</c:v>
                </c:pt>
                <c:pt idx="5">
                  <c:v>7245</c:v>
                </c:pt>
                <c:pt idx="8">
                  <c:v>8796</c:v>
                </c:pt>
                <c:pt idx="11">
                  <c:v>10072</c:v>
                </c:pt>
                <c:pt idx="14">
                  <c:v>11344</c:v>
                </c:pt>
              </c:numCache>
            </c:numRef>
          </c:val>
          <c:extLst>
            <c:ext xmlns:c16="http://schemas.microsoft.com/office/drawing/2014/chart" uri="{C3380CC4-5D6E-409C-BE32-E72D297353CC}">
              <c16:uniqueId val="{00000002-A805-4D74-9F0F-E5AE5E5A11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05-4D74-9F0F-E5AE5E5A11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05-4D74-9F0F-E5AE5E5A11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c:v>
                </c:pt>
                <c:pt idx="3">
                  <c:v>0</c:v>
                </c:pt>
                <c:pt idx="6">
                  <c:v>0</c:v>
                </c:pt>
                <c:pt idx="9">
                  <c:v>0</c:v>
                </c:pt>
                <c:pt idx="12">
                  <c:v>24</c:v>
                </c:pt>
              </c:numCache>
            </c:numRef>
          </c:val>
          <c:extLst>
            <c:ext xmlns:c16="http://schemas.microsoft.com/office/drawing/2014/chart" uri="{C3380CC4-5D6E-409C-BE32-E72D297353CC}">
              <c16:uniqueId val="{00000005-A805-4D74-9F0F-E5AE5E5A11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2883</c:v>
                </c:pt>
                <c:pt idx="3">
                  <c:v>2898</c:v>
                </c:pt>
                <c:pt idx="6">
                  <c:v>2962</c:v>
                </c:pt>
                <c:pt idx="9">
                  <c:v>3001</c:v>
                </c:pt>
                <c:pt idx="12">
                  <c:v>3103</c:v>
                </c:pt>
              </c:numCache>
            </c:numRef>
          </c:val>
          <c:extLst>
            <c:ext xmlns:c16="http://schemas.microsoft.com/office/drawing/2014/chart" uri="{C3380CC4-5D6E-409C-BE32-E72D297353CC}">
              <c16:uniqueId val="{00000006-A805-4D74-9F0F-E5AE5E5A11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101</c:v>
                </c:pt>
                <c:pt idx="3">
                  <c:v>83</c:v>
                </c:pt>
                <c:pt idx="6">
                  <c:v>70</c:v>
                </c:pt>
                <c:pt idx="9">
                  <c:v>53</c:v>
                </c:pt>
                <c:pt idx="12">
                  <c:v>63</c:v>
                </c:pt>
              </c:numCache>
            </c:numRef>
          </c:val>
          <c:extLst>
            <c:ext xmlns:c16="http://schemas.microsoft.com/office/drawing/2014/chart" uri="{C3380CC4-5D6E-409C-BE32-E72D297353CC}">
              <c16:uniqueId val="{00000007-A805-4D74-9F0F-E5AE5E5A11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3809</c:v>
                </c:pt>
                <c:pt idx="3">
                  <c:v>3028</c:v>
                </c:pt>
                <c:pt idx="6">
                  <c:v>2874</c:v>
                </c:pt>
                <c:pt idx="9">
                  <c:v>2482</c:v>
                </c:pt>
                <c:pt idx="12">
                  <c:v>2209</c:v>
                </c:pt>
              </c:numCache>
            </c:numRef>
          </c:val>
          <c:extLst>
            <c:ext xmlns:c16="http://schemas.microsoft.com/office/drawing/2014/chart" uri="{C3380CC4-5D6E-409C-BE32-E72D297353CC}">
              <c16:uniqueId val="{00000008-A805-4D74-9F0F-E5AE5E5A11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05-4D74-9F0F-E5AE5E5A11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9694</c:v>
                </c:pt>
                <c:pt idx="3">
                  <c:v>11608</c:v>
                </c:pt>
                <c:pt idx="6">
                  <c:v>12665</c:v>
                </c:pt>
                <c:pt idx="9">
                  <c:v>12269</c:v>
                </c:pt>
                <c:pt idx="12">
                  <c:v>11589</c:v>
                </c:pt>
              </c:numCache>
            </c:numRef>
          </c:val>
          <c:extLst>
            <c:ext xmlns:c16="http://schemas.microsoft.com/office/drawing/2014/chart" uri="{C3380CC4-5D6E-409C-BE32-E72D297353CC}">
              <c16:uniqueId val="{0000000A-A805-4D74-9F0F-E5AE5E5A11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05-4D74-9F0F-E5AE5E5A11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912</c:v>
                </c:pt>
                <c:pt idx="1">
                  <c:v>927</c:v>
                </c:pt>
                <c:pt idx="2">
                  <c:v>827</c:v>
                </c:pt>
              </c:numCache>
            </c:numRef>
          </c:val>
          <c:extLst>
            <c:ext xmlns:c16="http://schemas.microsoft.com/office/drawing/2014/chart" uri="{C3380CC4-5D6E-409C-BE32-E72D297353CC}">
              <c16:uniqueId val="{00000000-C56C-48FF-9EEB-DEDEF928B3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1213</c:v>
                </c:pt>
                <c:pt idx="1">
                  <c:v>1264</c:v>
                </c:pt>
                <c:pt idx="2">
                  <c:v>1309</c:v>
                </c:pt>
              </c:numCache>
            </c:numRef>
          </c:val>
          <c:extLst>
            <c:ext xmlns:c16="http://schemas.microsoft.com/office/drawing/2014/chart" uri="{C3380CC4-5D6E-409C-BE32-E72D297353CC}">
              <c16:uniqueId val="{00000001-C56C-48FF-9EEB-DEDEF928B3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6257</c:v>
                </c:pt>
                <c:pt idx="1">
                  <c:v>7368</c:v>
                </c:pt>
                <c:pt idx="2">
                  <c:v>8619</c:v>
                </c:pt>
              </c:numCache>
            </c:numRef>
          </c:val>
          <c:extLst>
            <c:ext xmlns:c16="http://schemas.microsoft.com/office/drawing/2014/chart" uri="{C3380CC4-5D6E-409C-BE32-E72D297353CC}">
              <c16:uniqueId val="{00000002-C56C-48FF-9EEB-DEDEF928B3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28,503
28,250
438.79
24,692,494
23,736,904
665,079
9,254,103
11,589,338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全国平均を大きく上回る高齢化率</a:t>
          </a:r>
          <a:r>
            <a:rPr kumimoji="1" lang="en-US" altLang="ja-JP" sz="1300" baseline="0">
              <a:latin typeface="ＭＳ Ｐゴシック" panose="020B0600070205080204" pitchFamily="50" charset="-128"/>
              <a:ea typeface="ＭＳ Ｐゴシック" panose="020B0600070205080204" pitchFamily="50" charset="-128"/>
            </a:rPr>
            <a:t>38.69</a:t>
          </a:r>
          <a:r>
            <a:rPr kumimoji="1" lang="ja-JP" altLang="en-US" sz="1300" baseline="0">
              <a:latin typeface="ＭＳ Ｐゴシック" panose="020B0600070205080204" pitchFamily="50" charset="-128"/>
              <a:ea typeface="ＭＳ Ｐゴシック" panose="020B0600070205080204" pitchFamily="50" charset="-128"/>
            </a:rPr>
            <a:t>％や人口減少に加え、農業以外に中心となる産業がなく、地方交付税や国・県支出金に対する依存割合が高い脆弱な財政基盤であるため、類似団体平均を</a:t>
          </a:r>
          <a:r>
            <a:rPr kumimoji="1" lang="en-US" altLang="ja-JP" sz="1300" baseline="0">
              <a:latin typeface="ＭＳ Ｐゴシック" panose="020B0600070205080204" pitchFamily="50" charset="-128"/>
              <a:ea typeface="ＭＳ Ｐゴシック" panose="020B0600070205080204" pitchFamily="50" charset="-128"/>
            </a:rPr>
            <a:t>0.03</a:t>
          </a:r>
          <a:r>
            <a:rPr kumimoji="1" lang="ja-JP" altLang="en-US" sz="1300" baseline="0">
              <a:latin typeface="ＭＳ Ｐゴシック" panose="020B0600070205080204" pitchFamily="50" charset="-128"/>
              <a:ea typeface="ＭＳ Ｐゴシック" panose="020B0600070205080204" pitchFamily="50" charset="-128"/>
            </a:rPr>
            <a:t>ポイント下回る</a:t>
          </a:r>
          <a:r>
            <a:rPr kumimoji="1" lang="en-US" altLang="ja-JP" sz="1300" baseline="0">
              <a:latin typeface="ＭＳ Ｐゴシック" panose="020B0600070205080204" pitchFamily="50" charset="-128"/>
              <a:ea typeface="ＭＳ Ｐゴシック" panose="020B0600070205080204" pitchFamily="50" charset="-128"/>
            </a:rPr>
            <a:t>0.38</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今後も行財政改革を実施することで行政の効率化を図り、移住支援や企業誘致の推進等により更なる歳入確保に努める。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歳出における経常経費充当一般財源は、前年度に比べ維持補修費が</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％減、補助費等が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％減となったものの、扶助費等が</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％増、繰出金が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％増となり全体で</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％の増となった。また、歳入における経常一般財源は、財産収入の</a:t>
          </a:r>
          <a:r>
            <a:rPr kumimoji="1" lang="en-US" altLang="ja-JP" sz="1300">
              <a:latin typeface="ＭＳ Ｐゴシック" panose="020B0600070205080204" pitchFamily="50" charset="-128"/>
              <a:ea typeface="ＭＳ Ｐゴシック" panose="020B0600070205080204" pitchFamily="50" charset="-128"/>
            </a:rPr>
            <a:t>81.2</a:t>
          </a:r>
          <a:r>
            <a:rPr kumimoji="1" lang="ja-JP" altLang="en-US" sz="1300">
              <a:latin typeface="ＭＳ Ｐゴシック" panose="020B0600070205080204" pitchFamily="50" charset="-128"/>
              <a:ea typeface="ＭＳ Ｐゴシック" panose="020B0600070205080204" pitchFamily="50" charset="-128"/>
            </a:rPr>
            <a:t>％減等があるものの、地方特例交付金等</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％、地方交付税</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％増等により全体で</a:t>
          </a:r>
          <a:r>
            <a:rPr kumimoji="1" lang="en-US" altLang="ja-JP" sz="1300">
              <a:latin typeface="ＭＳ Ｐゴシック" panose="020B0600070205080204" pitchFamily="50" charset="-128"/>
              <a:ea typeface="ＭＳ Ｐゴシック" panose="020B0600070205080204" pitchFamily="50" charset="-128"/>
            </a:rPr>
            <a:t>0.85</a:t>
          </a:r>
          <a:r>
            <a:rPr kumimoji="1" lang="ja-JP" altLang="en-US" sz="1300">
              <a:latin typeface="ＭＳ Ｐゴシック" panose="020B0600070205080204" pitchFamily="50" charset="-128"/>
              <a:ea typeface="ＭＳ Ｐゴシック" panose="020B0600070205080204" pitchFamily="50" charset="-128"/>
            </a:rPr>
            <a:t>％増となったことから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、経常収支比率は前年度比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今後も行財政改革を推進し、定員管理の適正化や市債の適正発行等により、人件費や公債費の抑制を図るとともに、扶助費についても資格審査等の適正化を行い、経常経費の削減に努める。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37338</xdr:rowOff>
    </xdr:from>
    <xdr:to>
      <xdr:col>23</xdr:col>
      <xdr:colOff>133350</xdr:colOff>
      <xdr:row>61</xdr:row>
      <xdr:rowOff>138684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9578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61</xdr:row>
      <xdr:rowOff>37338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4135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54356</xdr:rowOff>
    </xdr:from>
    <xdr:to>
      <xdr:col>15</xdr:col>
      <xdr:colOff>82550</xdr:colOff>
      <xdr:row>61</xdr:row>
      <xdr:rowOff>51816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4135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51816</xdr:rowOff>
    </xdr:from>
    <xdr:to>
      <xdr:col>11</xdr:col>
      <xdr:colOff>31750</xdr:colOff>
      <xdr:row>62</xdr:row>
      <xdr:rowOff>73406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1026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3556</xdr:rowOff>
    </xdr:from>
    <xdr:to>
      <xdr:col>15</xdr:col>
      <xdr:colOff>133350</xdr:colOff>
      <xdr:row>60</xdr:row>
      <xdr:rowOff>105156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115333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1016</xdr:rowOff>
    </xdr:from>
    <xdr:to>
      <xdr:col>11</xdr:col>
      <xdr:colOff>82550</xdr:colOff>
      <xdr:row>61</xdr:row>
      <xdr:rowOff>102616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112793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108983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新型コロナウイルス関連経費が減少し、物件費が前年度比</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％減等により</a:t>
          </a:r>
          <a:r>
            <a:rPr kumimoji="1" lang="en-US" altLang="ja-JP" sz="1200">
              <a:latin typeface="ＭＳ Ｐゴシック" panose="020B0600070205080204" pitchFamily="50" charset="-128"/>
              <a:ea typeface="ＭＳ Ｐゴシック" panose="020B0600070205080204" pitchFamily="50" charset="-128"/>
            </a:rPr>
            <a:t>5,896</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217,546</a:t>
          </a:r>
          <a:r>
            <a:rPr kumimoji="1" lang="ja-JP" altLang="en-US" sz="1200">
              <a:latin typeface="ＭＳ Ｐゴシック" panose="020B0600070205080204" pitchFamily="50" charset="-128"/>
              <a:ea typeface="ＭＳ Ｐゴシック" panose="020B0600070205080204" pitchFamily="50" charset="-128"/>
            </a:rPr>
            <a:t>円となった。しかし、全国平均・宮崎県平均と比較しても大幅に上回っている状態である。この要因として、給与水準は類似団体等よりも低いものの、消防業務を直営で行っていること、山間部を抱えた広大な面積を有することから農林水産業・商工観光・土木関係の職員数が類似団体平均より多いことや、職員代替の会計年度任用職員数の増加等により人件費が高くなっているため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今後も組織の簡素合理化、事務事業等の見直しの推進等により、定員管理の適正化を図り、人件費・物件費の抑制に努める。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1428</xdr:rowOff>
    </xdr:from>
    <xdr:to>
      <xdr:col>23</xdr:col>
      <xdr:colOff>133350</xdr:colOff>
      <xdr:row>86</xdr:row>
      <xdr:rowOff>48851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746128"/>
          <a:ext cx="838200" cy="4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167675</xdr:rowOff>
    </xdr:from>
    <xdr:to>
      <xdr:col>19</xdr:col>
      <xdr:colOff>133350</xdr:colOff>
      <xdr:row>86</xdr:row>
      <xdr:rowOff>48851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40925"/>
          <a:ext cx="889000" cy="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169756</xdr:rowOff>
    </xdr:from>
    <xdr:to>
      <xdr:col>15</xdr:col>
      <xdr:colOff>82550</xdr:colOff>
      <xdr:row>85</xdr:row>
      <xdr:rowOff>167675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71556"/>
          <a:ext cx="889000" cy="1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19024</xdr:rowOff>
    </xdr:from>
    <xdr:to>
      <xdr:col>11</xdr:col>
      <xdr:colOff>31750</xdr:colOff>
      <xdr:row>84</xdr:row>
      <xdr:rowOff>169756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20824"/>
          <a:ext cx="889000" cy="15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122078</xdr:rowOff>
    </xdr:from>
    <xdr:to>
      <xdr:col>23</xdr:col>
      <xdr:colOff>184150</xdr:colOff>
      <xdr:row>86</xdr:row>
      <xdr:rowOff>52228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94155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169501</xdr:rowOff>
    </xdr:from>
    <xdr:to>
      <xdr:col>19</xdr:col>
      <xdr:colOff>184150</xdr:colOff>
      <xdr:row>86</xdr:row>
      <xdr:rowOff>99651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4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84428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2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116875</xdr:rowOff>
    </xdr:from>
    <xdr:to>
      <xdr:col>15</xdr:col>
      <xdr:colOff>133350</xdr:colOff>
      <xdr:row>86</xdr:row>
      <xdr:rowOff>47025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31802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7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118956</xdr:rowOff>
    </xdr:from>
    <xdr:to>
      <xdr:col>11</xdr:col>
      <xdr:colOff>82550</xdr:colOff>
      <xdr:row>85</xdr:row>
      <xdr:rowOff>49106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33883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0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139674</xdr:rowOff>
    </xdr:from>
    <xdr:to>
      <xdr:col>7</xdr:col>
      <xdr:colOff>31750</xdr:colOff>
      <xdr:row>84</xdr:row>
      <xdr:rowOff>69824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54601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となり、類似団体を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上回り、全国市平均を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人事評価の結果が反映される昇給制度を確立するなど適正化に努める。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859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81491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261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142468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令和５年４月１日の職員数は前年度より４人減の</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人、人口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11.44</a:t>
          </a:r>
          <a:r>
            <a:rPr kumimoji="1" lang="ja-JP" altLang="en-US" sz="1300">
              <a:latin typeface="ＭＳ Ｐゴシック" panose="020B0600070205080204" pitchFamily="50" charset="-128"/>
              <a:ea typeface="ＭＳ Ｐゴシック" panose="020B0600070205080204" pitchFamily="50" charset="-128"/>
            </a:rPr>
            <a:t>人で、類似団体平均を</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人、全国平均を</a:t>
          </a:r>
          <a:r>
            <a:rPr kumimoji="1" lang="en-US" altLang="ja-JP" sz="1300">
              <a:latin typeface="ＭＳ Ｐゴシック" panose="020B0600070205080204" pitchFamily="50" charset="-128"/>
              <a:ea typeface="ＭＳ Ｐゴシック" panose="020B0600070205080204" pitchFamily="50" charset="-128"/>
            </a:rPr>
            <a:t>3.12</a:t>
          </a:r>
          <a:r>
            <a:rPr kumimoji="1" lang="ja-JP" altLang="en-US" sz="1300">
              <a:latin typeface="ＭＳ Ｐゴシック" panose="020B0600070205080204" pitchFamily="50" charset="-128"/>
              <a:ea typeface="ＭＳ Ｐゴシック" panose="020B0600070205080204" pitchFamily="50" charset="-128"/>
            </a:rPr>
            <a:t>人、宮崎県平均を</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市の面積が広大で各地区に支所を配置していること、消防業務が直営であることや、農林水産業・商工観光・土木関係の職員数が類似団体よりも多いこと等が考えられる。今後も行財政改革を推進し、組織体制の整理合理化や職員の計画的採用を進め、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67763</xdr:rowOff>
    </xdr:from>
    <xdr:to>
      <xdr:col>81</xdr:col>
      <xdr:colOff>44450</xdr:colOff>
      <xdr:row>63</xdr:row>
      <xdr:rowOff>69487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69113"/>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47081</xdr:rowOff>
    </xdr:from>
    <xdr:to>
      <xdr:col>77</xdr:col>
      <xdr:colOff>44450</xdr:colOff>
      <xdr:row>63</xdr:row>
      <xdr:rowOff>67763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48431"/>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16056</xdr:rowOff>
    </xdr:from>
    <xdr:to>
      <xdr:col>72</xdr:col>
      <xdr:colOff>203200</xdr:colOff>
      <xdr:row>63</xdr:row>
      <xdr:rowOff>47081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1740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168547</xdr:rowOff>
    </xdr:from>
    <xdr:to>
      <xdr:col>68</xdr:col>
      <xdr:colOff>152400</xdr:colOff>
      <xdr:row>63</xdr:row>
      <xdr:rowOff>16056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9844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18687</xdr:rowOff>
    </xdr:from>
    <xdr:to>
      <xdr:col>81</xdr:col>
      <xdr:colOff>95250</xdr:colOff>
      <xdr:row>63</xdr:row>
      <xdr:rowOff>120287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162214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16963</xdr:rowOff>
    </xdr:from>
    <xdr:to>
      <xdr:col>77</xdr:col>
      <xdr:colOff>95250</xdr:colOff>
      <xdr:row>63</xdr:row>
      <xdr:rowOff>118563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103340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0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167731</xdr:rowOff>
    </xdr:from>
    <xdr:to>
      <xdr:col>73</xdr:col>
      <xdr:colOff>44450</xdr:colOff>
      <xdr:row>63</xdr:row>
      <xdr:rowOff>97881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82658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136706</xdr:rowOff>
    </xdr:from>
    <xdr:to>
      <xdr:col>68</xdr:col>
      <xdr:colOff>203200</xdr:colOff>
      <xdr:row>63</xdr:row>
      <xdr:rowOff>66856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117747</xdr:rowOff>
    </xdr:from>
    <xdr:to>
      <xdr:col>64</xdr:col>
      <xdr:colOff>152400</xdr:colOff>
      <xdr:row>63</xdr:row>
      <xdr:rowOff>47897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32674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単年度）の実質公債費比率は、分母となる標準財政規模は増となったが、新庁舎建設事業の起債償還が始まったこと等により元利償還金が増え、一方では特定財源が減ったことにより分子も増えたこと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％となったことから、３ヵ年平均の実質公債費比率は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％となった。新庁舎建設事業の償還が本格化していくことから、これからも引き続き適正な起債発行を堅持していくよう努める。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101298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4219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112788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4219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112788</xdr:rowOff>
    </xdr:from>
    <xdr:to>
      <xdr:col>72</xdr:col>
      <xdr:colOff>203200</xdr:colOff>
      <xdr:row>38</xdr:row>
      <xdr:rowOff>67733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45643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159657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5828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50498</xdr:rowOff>
    </xdr:from>
    <xdr:to>
      <xdr:col>81</xdr:col>
      <xdr:colOff>95250</xdr:colOff>
      <xdr:row>37</xdr:row>
      <xdr:rowOff>152098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67025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61988</xdr:rowOff>
    </xdr:from>
    <xdr:to>
      <xdr:col>73</xdr:col>
      <xdr:colOff>44450</xdr:colOff>
      <xdr:row>37</xdr:row>
      <xdr:rowOff>163588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2315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元年度より「ー」となった。要因として、令和２年度からの新庁舎建設事業による地方債残高の増加があるものの、過去の繰上償還や起債抑制により、全体的に地方債残高が低く抑えられている状態であること、また、それら将来負担額を上回る充当可能基金等の存在も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今後も新規の起債発行額を適正額に留めるなど、公債費等義務的経費の削減を進め、財政の健全化に努める。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28,503
28,250
438.79
24,692,494
23,736,904
665,079
9,254,103
11,589,338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人件費に係る経常収支比率は少しずつ改善が図られていたが、令和４年度は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ポイント上昇し、令和５年度も同じ</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り、依然下位に位置している。会計年度任用職員の増や消防業務を直営で行っていることなどが考えられるため、今後も組織の整理合理化、更なる事務事業の見直しを図りながら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129722</xdr:rowOff>
    </xdr:from>
    <xdr:to>
      <xdr:col>24</xdr:col>
      <xdr:colOff>25400</xdr:colOff>
      <xdr:row>39</xdr:row>
      <xdr:rowOff>129722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16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39</xdr:row>
      <xdr:rowOff>129722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2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42635</xdr:rowOff>
    </xdr:from>
    <xdr:to>
      <xdr:col>15</xdr:col>
      <xdr:colOff>98425</xdr:colOff>
      <xdr:row>40</xdr:row>
      <xdr:rowOff>23585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29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23585</xdr:rowOff>
    </xdr:from>
    <xdr:to>
      <xdr:col>11</xdr:col>
      <xdr:colOff>9525</xdr:colOff>
      <xdr:row>40</xdr:row>
      <xdr:rowOff>99785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81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78922</xdr:rowOff>
    </xdr:from>
    <xdr:to>
      <xdr:col>24</xdr:col>
      <xdr:colOff>76200</xdr:colOff>
      <xdr:row>40</xdr:row>
      <xdr:rowOff>9072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50999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78922</xdr:rowOff>
    </xdr:from>
    <xdr:to>
      <xdr:col>20</xdr:col>
      <xdr:colOff>38100</xdr:colOff>
      <xdr:row>40</xdr:row>
      <xdr:rowOff>9072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163285</xdr:rowOff>
    </xdr:from>
    <xdr:to>
      <xdr:col>15</xdr:col>
      <xdr:colOff>149225</xdr:colOff>
      <xdr:row>39</xdr:row>
      <xdr:rowOff>93435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144235</xdr:rowOff>
    </xdr:from>
    <xdr:to>
      <xdr:col>11</xdr:col>
      <xdr:colOff>60325</xdr:colOff>
      <xdr:row>40</xdr:row>
      <xdr:rowOff>74385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59162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48985</xdr:rowOff>
    </xdr:from>
    <xdr:to>
      <xdr:col>6</xdr:col>
      <xdr:colOff>171450</xdr:colOff>
      <xdr:row>40</xdr:row>
      <xdr:rowOff>150585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135362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ポイント上回り、全国平均を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ポイント下回る結果となった。税の賦課業務に係る電算処理業務の見直し等によるもので、今後も事務事業の合理化等による更なる経常経費の削減に努める。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99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34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67129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34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132443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10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148970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2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の差となり前年度よりも拡大し、類似団体内順位では最下位が続いている。特に児童福祉費、社会福祉費に係る決算額の比率が高くなっており、主に認定保育園運営費当の増加が考えられる。生活保護費も横ばいとなり、社会保障費全体の増加等が見込まれることから、適正化に向けた精査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62</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4255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59</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4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60</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8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61</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997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152400</xdr:rowOff>
    </xdr:from>
    <xdr:to>
      <xdr:col>24</xdr:col>
      <xdr:colOff>76200</xdr:colOff>
      <xdr:row>62</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60977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76200</xdr:rowOff>
    </xdr:from>
    <xdr:to>
      <xdr:col>6</xdr:col>
      <xdr:colOff>171450</xdr:colOff>
      <xdr:row>62</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6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る結果となった。「その他」の中でも国民健康保険事業特別会計、介護保険事業特別会計、後期高齢者医療特別会計に対する繰出金が大きな比重を占めていることから、保険料等の適正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101600</xdr:rowOff>
    </xdr:from>
    <xdr:to>
      <xdr:col>82</xdr:col>
      <xdr:colOff>107950</xdr:colOff>
      <xdr:row>60</xdr:row>
      <xdr:rowOff>114300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38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158750</xdr:rowOff>
    </xdr:from>
    <xdr:to>
      <xdr:col>78</xdr:col>
      <xdr:colOff>69850</xdr:colOff>
      <xdr:row>60</xdr:row>
      <xdr:rowOff>101600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7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158750</xdr:rowOff>
    </xdr:from>
    <xdr:to>
      <xdr:col>73</xdr:col>
      <xdr:colOff>180975</xdr:colOff>
      <xdr:row>60</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74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63500</xdr:rowOff>
    </xdr:from>
    <xdr:to>
      <xdr:col>82</xdr:col>
      <xdr:colOff>158750</xdr:colOff>
      <xdr:row>60</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35577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50800</xdr:rowOff>
    </xdr:from>
    <xdr:to>
      <xdr:col>78</xdr:col>
      <xdr:colOff>120650</xdr:colOff>
      <xdr:row>60</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137177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ポイント下回る結果となり、類似団体内順位も例年通り上位となった。引き続き補助事業の見直し等を推進し、経常経費の削減や適正化に努める。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123190</xdr:rowOff>
    </xdr:from>
    <xdr:to>
      <xdr:col>82</xdr:col>
      <xdr:colOff>107950</xdr:colOff>
      <xdr:row>33</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781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85090</xdr:rowOff>
    </xdr:from>
    <xdr:to>
      <xdr:col>78</xdr:col>
      <xdr:colOff>69850</xdr:colOff>
      <xdr:row>33</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74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85090</xdr:rowOff>
    </xdr:from>
    <xdr:to>
      <xdr:col>73</xdr:col>
      <xdr:colOff>180975</xdr:colOff>
      <xdr:row>33</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4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34</xdr:row>
      <xdr:rowOff>43180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750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72390</xdr:rowOff>
    </xdr:from>
    <xdr:to>
      <xdr:col>82</xdr:col>
      <xdr:colOff>158750</xdr:colOff>
      <xdr:row>34</xdr:row>
      <xdr:rowOff>2540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152417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34290</xdr:rowOff>
    </xdr:from>
    <xdr:to>
      <xdr:col>74</xdr:col>
      <xdr:colOff>31750</xdr:colOff>
      <xdr:row>33</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146067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ポイント、宮崎県平均より</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下回っており、類似団体内順位では１位となっている。しかしながら新庁舎建設事業による償還が本格化することもあり、今後は比率の上昇も予想されるため、引き続き適切な起債発行額に抑え、公債費の適正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168148</xdr:rowOff>
    </xdr:from>
    <xdr:to>
      <xdr:col>24</xdr:col>
      <xdr:colOff>25400</xdr:colOff>
      <xdr:row>73</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5125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159004</xdr:rowOff>
    </xdr:from>
    <xdr:to>
      <xdr:col>19</xdr:col>
      <xdr:colOff>187325</xdr:colOff>
      <xdr:row>72</xdr:row>
      <xdr:rowOff>168148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503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159004</xdr:rowOff>
    </xdr:from>
    <xdr:to>
      <xdr:col>15</xdr:col>
      <xdr:colOff>98425</xdr:colOff>
      <xdr:row>73</xdr:row>
      <xdr:rowOff>24130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503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14986</xdr:rowOff>
    </xdr:from>
    <xdr:to>
      <xdr:col>11</xdr:col>
      <xdr:colOff>9525</xdr:colOff>
      <xdr:row>73</xdr:row>
      <xdr:rowOff>24130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530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144780</xdr:rowOff>
    </xdr:from>
    <xdr:to>
      <xdr:col>24</xdr:col>
      <xdr:colOff>76200</xdr:colOff>
      <xdr:row>73</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53357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117348</xdr:rowOff>
    </xdr:from>
    <xdr:to>
      <xdr:col>20</xdr:col>
      <xdr:colOff>38100</xdr:colOff>
      <xdr:row>73</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4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57675</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23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108204</xdr:rowOff>
    </xdr:from>
    <xdr:to>
      <xdr:col>15</xdr:col>
      <xdr:colOff>149225</xdr:colOff>
      <xdr:row>73</xdr:row>
      <xdr:rowOff>38354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4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48531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2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144780</xdr:rowOff>
    </xdr:from>
    <xdr:to>
      <xdr:col>11</xdr:col>
      <xdr:colOff>60325</xdr:colOff>
      <xdr:row>73</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135636</xdr:rowOff>
    </xdr:from>
    <xdr:to>
      <xdr:col>6</xdr:col>
      <xdr:colOff>171450</xdr:colOff>
      <xdr:row>73</xdr:row>
      <xdr:rowOff>65786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75963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公債費以外の経常収支比率は令和３年度までは改善がみられていたが、前年度から悪化に転じ、今年度は更に</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人件費、扶助費、その他の値が高いことが主な要因であるが、扶助費と繰出金については少子高齢化に伴う社会保障関連経費の増等によるものと考えられるため、適正化に向けた精査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818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108713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400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108713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400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124713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81813"/>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73913</xdr:rowOff>
    </xdr:from>
    <xdr:to>
      <xdr:col>65</xdr:col>
      <xdr:colOff>53975</xdr:colOff>
      <xdr:row>80</xdr:row>
      <xdr:rowOff>4063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160290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111217</xdr:rowOff>
    </xdr:from>
    <xdr:to>
      <xdr:col>29</xdr:col>
      <xdr:colOff>127000</xdr:colOff>
      <xdr:row>16</xdr:row>
      <xdr:rowOff>147693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02042"/>
          <a:ext cx="647700" cy="36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95994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8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147693</xdr:rowOff>
    </xdr:from>
    <xdr:to>
      <xdr:col>26</xdr:col>
      <xdr:colOff>50800</xdr:colOff>
      <xdr:row>16</xdr:row>
      <xdr:rowOff>164767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38518"/>
          <a:ext cx="698500" cy="17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164767</xdr:rowOff>
    </xdr:from>
    <xdr:to>
      <xdr:col>22</xdr:col>
      <xdr:colOff>114300</xdr:colOff>
      <xdr:row>17</xdr:row>
      <xdr:rowOff>42323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55592"/>
          <a:ext cx="698500" cy="49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42323</xdr:rowOff>
    </xdr:from>
    <xdr:to>
      <xdr:col>18</xdr:col>
      <xdr:colOff>177800</xdr:colOff>
      <xdr:row>17</xdr:row>
      <xdr:rowOff>67269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04598"/>
          <a:ext cx="698500" cy="24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60417</xdr:rowOff>
    </xdr:from>
    <xdr:to>
      <xdr:col>29</xdr:col>
      <xdr:colOff>177800</xdr:colOff>
      <xdr:row>16</xdr:row>
      <xdr:rowOff>162017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5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76944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9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96893</xdr:rowOff>
    </xdr:from>
    <xdr:to>
      <xdr:col>26</xdr:col>
      <xdr:colOff>101600</xdr:colOff>
      <xdr:row>17</xdr:row>
      <xdr:rowOff>27043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87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37220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5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113967</xdr:rowOff>
    </xdr:from>
    <xdr:to>
      <xdr:col>22</xdr:col>
      <xdr:colOff>165100</xdr:colOff>
      <xdr:row>17</xdr:row>
      <xdr:rowOff>44117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0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54294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7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162973</xdr:rowOff>
    </xdr:from>
    <xdr:to>
      <xdr:col>19</xdr:col>
      <xdr:colOff>38100</xdr:colOff>
      <xdr:row>17</xdr:row>
      <xdr:rowOff>93123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5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103300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16469</xdr:rowOff>
    </xdr:from>
    <xdr:to>
      <xdr:col>15</xdr:col>
      <xdr:colOff>101600</xdr:colOff>
      <xdr:row>17</xdr:row>
      <xdr:rowOff>118069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7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128246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4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4" name="人口1人当たり決算額の推移グラフ枠445">
          <a:extLst>
            <a:ext uri="{FF2B5EF4-FFF2-40B4-BE49-F238E27FC236}">
              <a16:creationId xmlns:a16="http://schemas.microsoft.com/office/drawing/2014/main" id="{00000000-0008-0000-0500-000072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114656</xdr:rowOff>
    </xdr:from>
    <xdr:to>
      <xdr:col>29</xdr:col>
      <xdr:colOff>127000</xdr:colOff>
      <xdr:row>37</xdr:row>
      <xdr:rowOff>298450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651500" y="6039206"/>
          <a:ext cx="0" cy="13839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273651</xdr:rowOff>
    </xdr:from>
    <xdr:ext cx="762000" cy="259045"/>
    <xdr:sp macro="" textlink="">
      <xdr:nvSpPr>
        <xdr:cNvPr id="116" name="人口1人当たり決算額の推移最小値テキスト445">
          <a:extLst>
            <a:ext uri="{FF2B5EF4-FFF2-40B4-BE49-F238E27FC236}">
              <a16:creationId xmlns:a16="http://schemas.microsoft.com/office/drawing/2014/main" id="{00000000-0008-0000-0500-000074000000}"/>
            </a:ext>
          </a:extLst>
        </xdr:cNvPr>
        <xdr:cNvSpPr txBox="1"/>
      </xdr:nvSpPr>
      <xdr:spPr>
        <a:xfrm>
          <a:off x="5740400" y="73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298450</xdr:rowOff>
    </xdr:from>
    <xdr:to>
      <xdr:col>30</xdr:col>
      <xdr:colOff>25400</xdr:colOff>
      <xdr:row>37</xdr:row>
      <xdr:rowOff>298450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7423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29583</xdr:rowOff>
    </xdr:from>
    <xdr:ext cx="762000" cy="259045"/>
    <xdr:sp macro="" textlink="">
      <xdr:nvSpPr>
        <xdr:cNvPr id="118" name="人口1人当たり決算額の推移最大値テキスト445">
          <a:extLst>
            <a:ext uri="{FF2B5EF4-FFF2-40B4-BE49-F238E27FC236}">
              <a16:creationId xmlns:a16="http://schemas.microsoft.com/office/drawing/2014/main" id="{00000000-0008-0000-0500-000076000000}"/>
            </a:ext>
          </a:extLst>
        </xdr:cNvPr>
        <xdr:cNvSpPr txBox="1"/>
      </xdr:nvSpPr>
      <xdr:spPr>
        <a:xfrm>
          <a:off x="5740400" y="57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114656</xdr:rowOff>
    </xdr:from>
    <xdr:to>
      <xdr:col>30</xdr:col>
      <xdr:colOff>25400</xdr:colOff>
      <xdr:row>33</xdr:row>
      <xdr:rowOff>114656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5562600" y="603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263474</xdr:rowOff>
    </xdr:from>
    <xdr:to>
      <xdr:col>29</xdr:col>
      <xdr:colOff>127000</xdr:colOff>
      <xdr:row>37</xdr:row>
      <xdr:rowOff>301822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5003800" y="7388174"/>
          <a:ext cx="647700" cy="38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94270</xdr:rowOff>
    </xdr:from>
    <xdr:ext cx="762000" cy="259045"/>
    <xdr:sp macro="" textlink="">
      <xdr:nvSpPr>
        <xdr:cNvPr id="121" name="人口1人当たり決算額の推移平均値テキスト445">
          <a:extLst>
            <a:ext uri="{FF2B5EF4-FFF2-40B4-BE49-F238E27FC236}">
              <a16:creationId xmlns:a16="http://schemas.microsoft.com/office/drawing/2014/main" id="{00000000-0008-0000-0500-000079000000}"/>
            </a:ext>
          </a:extLst>
        </xdr:cNvPr>
        <xdr:cNvSpPr txBox="1"/>
      </xdr:nvSpPr>
      <xdr:spPr>
        <a:xfrm>
          <a:off x="5740400" y="6704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249193</xdr:rowOff>
    </xdr:from>
    <xdr:to>
      <xdr:col>29</xdr:col>
      <xdr:colOff>177800</xdr:colOff>
      <xdr:row>36</xdr:row>
      <xdr:rowOff>7893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5600700" y="6859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301822</xdr:rowOff>
    </xdr:from>
    <xdr:to>
      <xdr:col>26</xdr:col>
      <xdr:colOff>50800</xdr:colOff>
      <xdr:row>37</xdr:row>
      <xdr:rowOff>310480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4305300" y="7426522"/>
          <a:ext cx="698500" cy="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268110</xdr:rowOff>
    </xdr:from>
    <xdr:to>
      <xdr:col>26</xdr:col>
      <xdr:colOff>101600</xdr:colOff>
      <xdr:row>36</xdr:row>
      <xdr:rowOff>26810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953000" y="6878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36987</xdr:rowOff>
    </xdr:from>
    <xdr:ext cx="7366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622800" y="664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310480</xdr:rowOff>
    </xdr:from>
    <xdr:to>
      <xdr:col>22</xdr:col>
      <xdr:colOff>114300</xdr:colOff>
      <xdr:row>37</xdr:row>
      <xdr:rowOff>329626</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3606800" y="7435180"/>
          <a:ext cx="698500" cy="1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287741</xdr:rowOff>
    </xdr:from>
    <xdr:to>
      <xdr:col>22</xdr:col>
      <xdr:colOff>165100</xdr:colOff>
      <xdr:row>36</xdr:row>
      <xdr:rowOff>46441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4254500" y="6898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56618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924300" y="666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270904</xdr:rowOff>
    </xdr:from>
    <xdr:to>
      <xdr:col>18</xdr:col>
      <xdr:colOff>177800</xdr:colOff>
      <xdr:row>37</xdr:row>
      <xdr:rowOff>329626</xdr:rowOff>
    </xdr:to>
    <xdr:cxnSp macro="">
      <xdr:nvCxnSpPr>
        <xdr:cNvPr id="129" name="直線コネクタ 128">
          <a:extLst>
            <a:ext uri="{FF2B5EF4-FFF2-40B4-BE49-F238E27FC236}">
              <a16:creationId xmlns:a16="http://schemas.microsoft.com/office/drawing/2014/main" id="{00000000-0008-0000-0500-000081000000}"/>
            </a:ext>
          </a:extLst>
        </xdr:cNvPr>
        <xdr:cNvCxnSpPr/>
      </xdr:nvCxnSpPr>
      <xdr:spPr bwMode="auto">
        <a:xfrm>
          <a:off x="2908300" y="7395604"/>
          <a:ext cx="698500" cy="5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332289</xdr:rowOff>
    </xdr:from>
    <xdr:to>
      <xdr:col>19</xdr:col>
      <xdr:colOff>38100</xdr:colOff>
      <xdr:row>36</xdr:row>
      <xdr:rowOff>90989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3556000" y="69426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101166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7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7906</xdr:rowOff>
    </xdr:from>
    <xdr:to>
      <xdr:col>15</xdr:col>
      <xdr:colOff>101600</xdr:colOff>
      <xdr:row>36</xdr:row>
      <xdr:rowOff>109506</xdr:rowOff>
    </xdr:to>
    <xdr:sp macro="" textlink="">
      <xdr:nvSpPr>
        <xdr:cNvPr id="132" name="フローチャート: 判断 131">
          <a:extLst>
            <a:ext uri="{FF2B5EF4-FFF2-40B4-BE49-F238E27FC236}">
              <a16:creationId xmlns:a16="http://schemas.microsoft.com/office/drawing/2014/main" id="{00000000-0008-0000-0500-000084000000}"/>
            </a:ext>
          </a:extLst>
        </xdr:cNvPr>
        <xdr:cNvSpPr/>
      </xdr:nvSpPr>
      <xdr:spPr bwMode="auto">
        <a:xfrm>
          <a:off x="2857500" y="6961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119683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73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212674</xdr:rowOff>
    </xdr:from>
    <xdr:to>
      <xdr:col>29</xdr:col>
      <xdr:colOff>177800</xdr:colOff>
      <xdr:row>37</xdr:row>
      <xdr:rowOff>314274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5600700" y="733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121251</xdr:rowOff>
    </xdr:from>
    <xdr:ext cx="762000" cy="259045"/>
    <xdr:sp macro="" textlink="">
      <xdr:nvSpPr>
        <xdr:cNvPr id="140" name="人口1人当たり決算額の推移該当値テキスト445">
          <a:extLst>
            <a:ext uri="{FF2B5EF4-FFF2-40B4-BE49-F238E27FC236}">
              <a16:creationId xmlns:a16="http://schemas.microsoft.com/office/drawing/2014/main" id="{00000000-0008-0000-0500-00008C000000}"/>
            </a:ext>
          </a:extLst>
        </xdr:cNvPr>
        <xdr:cNvSpPr txBox="1"/>
      </xdr:nvSpPr>
      <xdr:spPr>
        <a:xfrm>
          <a:off x="5740400" y="72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251022</xdr:rowOff>
    </xdr:from>
    <xdr:to>
      <xdr:col>26</xdr:col>
      <xdr:colOff>101600</xdr:colOff>
      <xdr:row>38</xdr:row>
      <xdr:rowOff>9722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953000" y="737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337399</xdr:rowOff>
    </xdr:from>
    <xdr:ext cx="7366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4622800" y="7462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259680</xdr:rowOff>
    </xdr:from>
    <xdr:to>
      <xdr:col>22</xdr:col>
      <xdr:colOff>165100</xdr:colOff>
      <xdr:row>38</xdr:row>
      <xdr:rowOff>18380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4254500" y="738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3157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924300" y="747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278826</xdr:rowOff>
    </xdr:from>
    <xdr:to>
      <xdr:col>19</xdr:col>
      <xdr:colOff>38100</xdr:colOff>
      <xdr:row>38</xdr:row>
      <xdr:rowOff>37526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3556000" y="74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22303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3225800" y="748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220104</xdr:rowOff>
    </xdr:from>
    <xdr:to>
      <xdr:col>15</xdr:col>
      <xdr:colOff>101600</xdr:colOff>
      <xdr:row>37</xdr:row>
      <xdr:rowOff>321704</xdr:rowOff>
    </xdr:to>
    <xdr:sp macro="" textlink="">
      <xdr:nvSpPr>
        <xdr:cNvPr id="147" name="楕円 146">
          <a:extLst>
            <a:ext uri="{FF2B5EF4-FFF2-40B4-BE49-F238E27FC236}">
              <a16:creationId xmlns:a16="http://schemas.microsoft.com/office/drawing/2014/main" id="{00000000-0008-0000-0500-000093000000}"/>
            </a:ext>
          </a:extLst>
        </xdr:cNvPr>
        <xdr:cNvSpPr/>
      </xdr:nvSpPr>
      <xdr:spPr bwMode="auto">
        <a:xfrm>
          <a:off x="2857500" y="734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306481</xdr:rowOff>
    </xdr:from>
    <xdr:ext cx="762000" cy="259045"/>
    <xdr:sp macro="" textlink="">
      <xdr:nvSpPr>
        <xdr:cNvPr id="148" name="テキスト ボックス 147">
          <a:extLst>
            <a:ext uri="{FF2B5EF4-FFF2-40B4-BE49-F238E27FC236}">
              <a16:creationId xmlns:a16="http://schemas.microsoft.com/office/drawing/2014/main" id="{00000000-0008-0000-0500-000094000000}"/>
            </a:ext>
          </a:extLst>
        </xdr:cNvPr>
        <xdr:cNvSpPr txBox="1"/>
      </xdr:nvSpPr>
      <xdr:spPr>
        <a:xfrm>
          <a:off x="2527300" y="743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28,503
28,250
438.79
24,692,494
23,736,904
665,079
9,254,103
11,589,338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131597</xdr:rowOff>
    </xdr:from>
    <xdr:to>
      <xdr:col>24</xdr:col>
      <xdr:colOff>63500</xdr:colOff>
      <xdr:row>35</xdr:row>
      <xdr:rowOff>134557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32347"/>
          <a:ext cx="8382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131597</xdr:rowOff>
    </xdr:from>
    <xdr:to>
      <xdr:col>19</xdr:col>
      <xdr:colOff>177800</xdr:colOff>
      <xdr:row>35</xdr:row>
      <xdr:rowOff>151790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234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151790</xdr:rowOff>
    </xdr:from>
    <xdr:to>
      <xdr:col>15</xdr:col>
      <xdr:colOff>50800</xdr:colOff>
      <xdr:row>36</xdr:row>
      <xdr:rowOff>7125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2540"/>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7125</xdr:rowOff>
    </xdr:from>
    <xdr:to>
      <xdr:col>10</xdr:col>
      <xdr:colOff>114300</xdr:colOff>
      <xdr:row>36</xdr:row>
      <xdr:rowOff>50330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9325"/>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83757</xdr:rowOff>
    </xdr:from>
    <xdr:to>
      <xdr:col>24</xdr:col>
      <xdr:colOff>114300</xdr:colOff>
      <xdr:row>36</xdr:row>
      <xdr:rowOff>13907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106634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80797</xdr:rowOff>
    </xdr:from>
    <xdr:to>
      <xdr:col>20</xdr:col>
      <xdr:colOff>38100</xdr:colOff>
      <xdr:row>36</xdr:row>
      <xdr:rowOff>10947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27474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5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100990</xdr:rowOff>
    </xdr:from>
    <xdr:to>
      <xdr:col>15</xdr:col>
      <xdr:colOff>101600</xdr:colOff>
      <xdr:row>36</xdr:row>
      <xdr:rowOff>31140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47667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7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127775</xdr:rowOff>
    </xdr:from>
    <xdr:to>
      <xdr:col>10</xdr:col>
      <xdr:colOff>165100</xdr:colOff>
      <xdr:row>36</xdr:row>
      <xdr:rowOff>57925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74452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170980</xdr:rowOff>
    </xdr:from>
    <xdr:to>
      <xdr:col>6</xdr:col>
      <xdr:colOff>38100</xdr:colOff>
      <xdr:row>36</xdr:row>
      <xdr:rowOff>101130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117657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4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78207</xdr:rowOff>
    </xdr:from>
    <xdr:to>
      <xdr:col>24</xdr:col>
      <xdr:colOff>63500</xdr:colOff>
      <xdr:row>55</xdr:row>
      <xdr:rowOff>153950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07957"/>
          <a:ext cx="8382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78207</xdr:rowOff>
    </xdr:from>
    <xdr:to>
      <xdr:col>19</xdr:col>
      <xdr:colOff>177800</xdr:colOff>
      <xdr:row>55</xdr:row>
      <xdr:rowOff>131026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07957"/>
          <a:ext cx="889000" cy="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131026</xdr:rowOff>
    </xdr:from>
    <xdr:to>
      <xdr:col>15</xdr:col>
      <xdr:colOff>50800</xdr:colOff>
      <xdr:row>57</xdr:row>
      <xdr:rowOff>9969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60776"/>
          <a:ext cx="889000" cy="2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9969</xdr:rowOff>
    </xdr:from>
    <xdr:to>
      <xdr:col>10</xdr:col>
      <xdr:colOff>114300</xdr:colOff>
      <xdr:row>58</xdr:row>
      <xdr:rowOff>5105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2619"/>
          <a:ext cx="889000" cy="16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103150</xdr:rowOff>
    </xdr:from>
    <xdr:to>
      <xdr:col>24</xdr:col>
      <xdr:colOff>114300</xdr:colOff>
      <xdr:row>56</xdr:row>
      <xdr:rowOff>33300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126027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27407</xdr:rowOff>
    </xdr:from>
    <xdr:to>
      <xdr:col>20</xdr:col>
      <xdr:colOff>38100</xdr:colOff>
      <xdr:row>55</xdr:row>
      <xdr:rowOff>129007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145534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3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80226</xdr:rowOff>
    </xdr:from>
    <xdr:to>
      <xdr:col>15</xdr:col>
      <xdr:colOff>101600</xdr:colOff>
      <xdr:row>56</xdr:row>
      <xdr:rowOff>10376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26903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8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130619</xdr:rowOff>
    </xdr:from>
    <xdr:to>
      <xdr:col>10</xdr:col>
      <xdr:colOff>165100</xdr:colOff>
      <xdr:row>57</xdr:row>
      <xdr:rowOff>60769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77296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125755</xdr:rowOff>
    </xdr:from>
    <xdr:to>
      <xdr:col>6</xdr:col>
      <xdr:colOff>38100</xdr:colOff>
      <xdr:row>58</xdr:row>
      <xdr:rowOff>55905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47032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165151</xdr:rowOff>
    </xdr:from>
    <xdr:to>
      <xdr:col>24</xdr:col>
      <xdr:colOff>63500</xdr:colOff>
      <xdr:row>77</xdr:row>
      <xdr:rowOff>43041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95351"/>
          <a:ext cx="8382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165151</xdr:rowOff>
    </xdr:from>
    <xdr:to>
      <xdr:col>19</xdr:col>
      <xdr:colOff>177800</xdr:colOff>
      <xdr:row>77</xdr:row>
      <xdr:rowOff>44945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95351"/>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61879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44945</xdr:rowOff>
    </xdr:from>
    <xdr:to>
      <xdr:col>15</xdr:col>
      <xdr:colOff>50800</xdr:colOff>
      <xdr:row>77</xdr:row>
      <xdr:rowOff>64376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4659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64376</xdr:rowOff>
    </xdr:from>
    <xdr:to>
      <xdr:col>10</xdr:col>
      <xdr:colOff>114300</xdr:colOff>
      <xdr:row>77</xdr:row>
      <xdr:rowOff>93218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6026"/>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163691</xdr:rowOff>
    </xdr:from>
    <xdr:to>
      <xdr:col>24</xdr:col>
      <xdr:colOff>114300</xdr:colOff>
      <xdr:row>77</xdr:row>
      <xdr:rowOff>93841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15118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4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114351</xdr:rowOff>
    </xdr:from>
    <xdr:to>
      <xdr:col>20</xdr:col>
      <xdr:colOff>38100</xdr:colOff>
      <xdr:row>77</xdr:row>
      <xdr:rowOff>44501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61028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165595</xdr:rowOff>
    </xdr:from>
    <xdr:to>
      <xdr:col>15</xdr:col>
      <xdr:colOff>101600</xdr:colOff>
      <xdr:row>77</xdr:row>
      <xdr:rowOff>95745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86872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13576</xdr:rowOff>
    </xdr:from>
    <xdr:to>
      <xdr:col>10</xdr:col>
      <xdr:colOff>165100</xdr:colOff>
      <xdr:row>77</xdr:row>
      <xdr:rowOff>115176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106303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42418</xdr:rowOff>
    </xdr:from>
    <xdr:to>
      <xdr:col>6</xdr:col>
      <xdr:colOff>38100</xdr:colOff>
      <xdr:row>77</xdr:row>
      <xdr:rowOff>144018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160545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1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141452</xdr:rowOff>
    </xdr:from>
    <xdr:to>
      <xdr:col>24</xdr:col>
      <xdr:colOff>63500</xdr:colOff>
      <xdr:row>91</xdr:row>
      <xdr:rowOff>159029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571952"/>
          <a:ext cx="838200" cy="1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7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50952</xdr:rowOff>
    </xdr:from>
    <xdr:to>
      <xdr:col>19</xdr:col>
      <xdr:colOff>177800</xdr:colOff>
      <xdr:row>91</xdr:row>
      <xdr:rowOff>159029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652902"/>
          <a:ext cx="8890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50952</xdr:rowOff>
    </xdr:from>
    <xdr:to>
      <xdr:col>15</xdr:col>
      <xdr:colOff>50800</xdr:colOff>
      <xdr:row>93</xdr:row>
      <xdr:rowOff>108598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652902"/>
          <a:ext cx="889000" cy="4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108598</xdr:rowOff>
    </xdr:from>
    <xdr:to>
      <xdr:col>10</xdr:col>
      <xdr:colOff>114300</xdr:colOff>
      <xdr:row>93</xdr:row>
      <xdr:rowOff>167399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53448"/>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141076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90652</xdr:rowOff>
    </xdr:from>
    <xdr:to>
      <xdr:col>24</xdr:col>
      <xdr:colOff>114300</xdr:colOff>
      <xdr:row>91</xdr:row>
      <xdr:rowOff>20802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43679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7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108229</xdr:rowOff>
    </xdr:from>
    <xdr:to>
      <xdr:col>20</xdr:col>
      <xdr:colOff>38100</xdr:colOff>
      <xdr:row>92</xdr:row>
      <xdr:rowOff>38379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7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54906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48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152</xdr:rowOff>
    </xdr:from>
    <xdr:to>
      <xdr:col>15</xdr:col>
      <xdr:colOff>101600</xdr:colOff>
      <xdr:row>91</xdr:row>
      <xdr:rowOff>101752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118279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37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57798</xdr:rowOff>
    </xdr:from>
    <xdr:to>
      <xdr:col>10</xdr:col>
      <xdr:colOff>165100</xdr:colOff>
      <xdr:row>93</xdr:row>
      <xdr:rowOff>159398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4475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77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116599</xdr:rowOff>
    </xdr:from>
    <xdr:to>
      <xdr:col>6</xdr:col>
      <xdr:colOff>38100</xdr:colOff>
      <xdr:row>94</xdr:row>
      <xdr:rowOff>46749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63276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83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20409</xdr:rowOff>
    </xdr:from>
    <xdr:to>
      <xdr:col>54</xdr:col>
      <xdr:colOff>189865</xdr:colOff>
      <xdr:row>38</xdr:row>
      <xdr:rowOff>121565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06809"/>
          <a:ext cx="1270" cy="112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125392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121565</xdr:rowOff>
    </xdr:from>
    <xdr:to>
      <xdr:col>55</xdr:col>
      <xdr:colOff>88900</xdr:colOff>
      <xdr:row>38</xdr:row>
      <xdr:rowOff>121565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3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138536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20409</xdr:rowOff>
    </xdr:from>
    <xdr:to>
      <xdr:col>55</xdr:col>
      <xdr:colOff>88900</xdr:colOff>
      <xdr:row>32</xdr:row>
      <xdr:rowOff>20409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0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130108</xdr:rowOff>
    </xdr:from>
    <xdr:to>
      <xdr:col>55</xdr:col>
      <xdr:colOff>0</xdr:colOff>
      <xdr:row>35</xdr:row>
      <xdr:rowOff>150425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30858"/>
          <a:ext cx="838200" cy="2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80643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81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102216</xdr:rowOff>
    </xdr:from>
    <xdr:to>
      <xdr:col>55</xdr:col>
      <xdr:colOff>50800</xdr:colOff>
      <xdr:row>36</xdr:row>
      <xdr:rowOff>32366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114097</xdr:rowOff>
    </xdr:from>
    <xdr:to>
      <xdr:col>50</xdr:col>
      <xdr:colOff>114300</xdr:colOff>
      <xdr:row>35</xdr:row>
      <xdr:rowOff>150425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14847"/>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71603</xdr:rowOff>
    </xdr:from>
    <xdr:to>
      <xdr:col>50</xdr:col>
      <xdr:colOff>165100</xdr:colOff>
      <xdr:row>36</xdr:row>
      <xdr:rowOff>1753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7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18280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8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129737</xdr:rowOff>
    </xdr:from>
    <xdr:to>
      <xdr:col>45</xdr:col>
      <xdr:colOff>177800</xdr:colOff>
      <xdr:row>35</xdr:row>
      <xdr:rowOff>114097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273237"/>
          <a:ext cx="889000" cy="84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135572</xdr:rowOff>
    </xdr:from>
    <xdr:to>
      <xdr:col>46</xdr:col>
      <xdr:colOff>38100</xdr:colOff>
      <xdr:row>36</xdr:row>
      <xdr:rowOff>65722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1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56849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129737</xdr:rowOff>
    </xdr:from>
    <xdr:to>
      <xdr:col>41</xdr:col>
      <xdr:colOff>50800</xdr:colOff>
      <xdr:row>37</xdr:row>
      <xdr:rowOff>19923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273237"/>
          <a:ext cx="889000" cy="109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24302</xdr:rowOff>
    </xdr:from>
    <xdr:to>
      <xdr:col>41</xdr:col>
      <xdr:colOff>101600</xdr:colOff>
      <xdr:row>30</xdr:row>
      <xdr:rowOff>125902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142429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4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12205</xdr:rowOff>
    </xdr:from>
    <xdr:to>
      <xdr:col>36</xdr:col>
      <xdr:colOff>165100</xdr:colOff>
      <xdr:row>37</xdr:row>
      <xdr:rowOff>113805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104932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79308</xdr:rowOff>
    </xdr:from>
    <xdr:to>
      <xdr:col>55</xdr:col>
      <xdr:colOff>50800</xdr:colOff>
      <xdr:row>36</xdr:row>
      <xdr:rowOff>9458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8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102185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3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99625</xdr:rowOff>
    </xdr:from>
    <xdr:to>
      <xdr:col>50</xdr:col>
      <xdr:colOff>165100</xdr:colOff>
      <xdr:row>36</xdr:row>
      <xdr:rowOff>29775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20902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9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63297</xdr:rowOff>
    </xdr:from>
    <xdr:to>
      <xdr:col>46</xdr:col>
      <xdr:colOff>38100</xdr:colOff>
      <xdr:row>35</xdr:row>
      <xdr:rowOff>164897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9974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3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78937</xdr:rowOff>
    </xdr:from>
    <xdr:to>
      <xdr:col>41</xdr:col>
      <xdr:colOff>101600</xdr:colOff>
      <xdr:row>31</xdr:row>
      <xdr:rowOff>9087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2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214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31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140573</xdr:rowOff>
    </xdr:from>
    <xdr:to>
      <xdr:col>36</xdr:col>
      <xdr:colOff>165100</xdr:colOff>
      <xdr:row>37</xdr:row>
      <xdr:rowOff>70723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1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87250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08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93134</xdr:rowOff>
    </xdr:from>
    <xdr:to>
      <xdr:col>55</xdr:col>
      <xdr:colOff>0</xdr:colOff>
      <xdr:row>56</xdr:row>
      <xdr:rowOff>112464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94334"/>
          <a:ext cx="8382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96490</xdr:rowOff>
    </xdr:from>
    <xdr:to>
      <xdr:col>50</xdr:col>
      <xdr:colOff>114300</xdr:colOff>
      <xdr:row>56</xdr:row>
      <xdr:rowOff>93134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26240"/>
          <a:ext cx="889000" cy="16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119099</xdr:rowOff>
    </xdr:from>
    <xdr:to>
      <xdr:col>45</xdr:col>
      <xdr:colOff>177800</xdr:colOff>
      <xdr:row>55</xdr:row>
      <xdr:rowOff>96490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377399"/>
          <a:ext cx="889000" cy="14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119099</xdr:rowOff>
    </xdr:from>
    <xdr:to>
      <xdr:col>41</xdr:col>
      <xdr:colOff>50800</xdr:colOff>
      <xdr:row>56</xdr:row>
      <xdr:rowOff>62232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377399"/>
          <a:ext cx="889000" cy="28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108370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61664</xdr:rowOff>
    </xdr:from>
    <xdr:to>
      <xdr:col>55</xdr:col>
      <xdr:colOff>50800</xdr:colOff>
      <xdr:row>56</xdr:row>
      <xdr:rowOff>163264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160998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9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42334</xdr:rowOff>
    </xdr:from>
    <xdr:to>
      <xdr:col>50</xdr:col>
      <xdr:colOff>165100</xdr:colOff>
      <xdr:row>56</xdr:row>
      <xdr:rowOff>143934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135061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3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45690</xdr:rowOff>
    </xdr:from>
    <xdr:to>
      <xdr:col>46</xdr:col>
      <xdr:colOff>38100</xdr:colOff>
      <xdr:row>55</xdr:row>
      <xdr:rowOff>147290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163817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68299</xdr:rowOff>
    </xdr:from>
    <xdr:to>
      <xdr:col>41</xdr:col>
      <xdr:colOff>101600</xdr:colOff>
      <xdr:row>54</xdr:row>
      <xdr:rowOff>169899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14976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10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11432</xdr:rowOff>
    </xdr:from>
    <xdr:to>
      <xdr:col>36</xdr:col>
      <xdr:colOff>165100</xdr:colOff>
      <xdr:row>56</xdr:row>
      <xdr:rowOff>113032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104159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0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27525</xdr:rowOff>
    </xdr:from>
    <xdr:to>
      <xdr:col>55</xdr:col>
      <xdr:colOff>0</xdr:colOff>
      <xdr:row>79</xdr:row>
      <xdr:rowOff>38827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72075"/>
          <a:ext cx="8382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102522</xdr:rowOff>
    </xdr:from>
    <xdr:to>
      <xdr:col>50</xdr:col>
      <xdr:colOff>114300</xdr:colOff>
      <xdr:row>79</xdr:row>
      <xdr:rowOff>38827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75622"/>
          <a:ext cx="889000" cy="10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102522</xdr:rowOff>
    </xdr:from>
    <xdr:to>
      <xdr:col>45</xdr:col>
      <xdr:colOff>177800</xdr:colOff>
      <xdr:row>78</xdr:row>
      <xdr:rowOff>119416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75622"/>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103505</xdr:rowOff>
    </xdr:from>
    <xdr:to>
      <xdr:col>41</xdr:col>
      <xdr:colOff>50800</xdr:colOff>
      <xdr:row>78</xdr:row>
      <xdr:rowOff>119416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7660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148175</xdr:rowOff>
    </xdr:from>
    <xdr:to>
      <xdr:col>55</xdr:col>
      <xdr:colOff>50800</xdr:colOff>
      <xdr:row>79</xdr:row>
      <xdr:rowOff>78325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63102</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159477</xdr:rowOff>
    </xdr:from>
    <xdr:to>
      <xdr:col>50</xdr:col>
      <xdr:colOff>165100</xdr:colOff>
      <xdr:row>79</xdr:row>
      <xdr:rowOff>89627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80754</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2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51722</xdr:rowOff>
    </xdr:from>
    <xdr:to>
      <xdr:col>46</xdr:col>
      <xdr:colOff>38100</xdr:colOff>
      <xdr:row>78</xdr:row>
      <xdr:rowOff>153322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144449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68616</xdr:rowOff>
    </xdr:from>
    <xdr:to>
      <xdr:col>41</xdr:col>
      <xdr:colOff>101600</xdr:colOff>
      <xdr:row>78</xdr:row>
      <xdr:rowOff>170216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161343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145432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1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103908</xdr:rowOff>
    </xdr:from>
    <xdr:to>
      <xdr:col>55</xdr:col>
      <xdr:colOff>0</xdr:colOff>
      <xdr:row>97</xdr:row>
      <xdr:rowOff>110113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63108"/>
          <a:ext cx="838200" cy="1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78511</xdr:rowOff>
    </xdr:from>
    <xdr:to>
      <xdr:col>50</xdr:col>
      <xdr:colOff>114300</xdr:colOff>
      <xdr:row>96</xdr:row>
      <xdr:rowOff>103908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023361"/>
          <a:ext cx="889000" cy="53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160382</xdr:rowOff>
    </xdr:from>
    <xdr:to>
      <xdr:col>45</xdr:col>
      <xdr:colOff>177800</xdr:colOff>
      <xdr:row>93</xdr:row>
      <xdr:rowOff>78511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5762332"/>
          <a:ext cx="889000" cy="2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160382</xdr:rowOff>
    </xdr:from>
    <xdr:to>
      <xdr:col>41</xdr:col>
      <xdr:colOff>50800</xdr:colOff>
      <xdr:row>96</xdr:row>
      <xdr:rowOff>87917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5762332"/>
          <a:ext cx="889000" cy="7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59313</xdr:rowOff>
    </xdr:from>
    <xdr:to>
      <xdr:col>55</xdr:col>
      <xdr:colOff>50800</xdr:colOff>
      <xdr:row>97</xdr:row>
      <xdr:rowOff>160913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37740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6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53108</xdr:rowOff>
    </xdr:from>
    <xdr:to>
      <xdr:col>50</xdr:col>
      <xdr:colOff>165100</xdr:colOff>
      <xdr:row>96</xdr:row>
      <xdr:rowOff>154708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145835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27711</xdr:rowOff>
    </xdr:from>
    <xdr:to>
      <xdr:col>46</xdr:col>
      <xdr:colOff>38100</xdr:colOff>
      <xdr:row>93</xdr:row>
      <xdr:rowOff>129311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9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145838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7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109582</xdr:rowOff>
    </xdr:from>
    <xdr:to>
      <xdr:col>41</xdr:col>
      <xdr:colOff>101600</xdr:colOff>
      <xdr:row>92</xdr:row>
      <xdr:rowOff>39732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7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56259</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61795" y="1548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37117</xdr:rowOff>
    </xdr:from>
    <xdr:to>
      <xdr:col>36</xdr:col>
      <xdr:colOff>165100</xdr:colOff>
      <xdr:row>96</xdr:row>
      <xdr:rowOff>138717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129844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5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45917</xdr:rowOff>
    </xdr:from>
    <xdr:to>
      <xdr:col>85</xdr:col>
      <xdr:colOff>127000</xdr:colOff>
      <xdr:row>36</xdr:row>
      <xdr:rowOff>59518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5703767"/>
          <a:ext cx="838200" cy="5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137507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85865</xdr:rowOff>
    </xdr:from>
    <xdr:to>
      <xdr:col>81</xdr:col>
      <xdr:colOff>50800</xdr:colOff>
      <xdr:row>36</xdr:row>
      <xdr:rowOff>59518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086615"/>
          <a:ext cx="889000" cy="1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120133</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85865</xdr:rowOff>
    </xdr:from>
    <xdr:to>
      <xdr:col>76</xdr:col>
      <xdr:colOff>114300</xdr:colOff>
      <xdr:row>36</xdr:row>
      <xdr:rowOff>61233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086615"/>
          <a:ext cx="889000" cy="1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112990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28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106667</xdr:rowOff>
    </xdr:from>
    <xdr:to>
      <xdr:col>71</xdr:col>
      <xdr:colOff>177800</xdr:colOff>
      <xdr:row>36</xdr:row>
      <xdr:rowOff>61233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5421617"/>
          <a:ext cx="889000" cy="81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167225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65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166567</xdr:rowOff>
    </xdr:from>
    <xdr:to>
      <xdr:col>85</xdr:col>
      <xdr:colOff>177800</xdr:colOff>
      <xdr:row>33</xdr:row>
      <xdr:rowOff>96717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65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17994</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50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8718</xdr:rowOff>
    </xdr:from>
    <xdr:to>
      <xdr:col>81</xdr:col>
      <xdr:colOff>101600</xdr:colOff>
      <xdr:row>36</xdr:row>
      <xdr:rowOff>110318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1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126845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595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35065</xdr:rowOff>
    </xdr:from>
    <xdr:to>
      <xdr:col>76</xdr:col>
      <xdr:colOff>165100</xdr:colOff>
      <xdr:row>35</xdr:row>
      <xdr:rowOff>136665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0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153192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581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10433</xdr:rowOff>
    </xdr:from>
    <xdr:to>
      <xdr:col>72</xdr:col>
      <xdr:colOff>38100</xdr:colOff>
      <xdr:row>36</xdr:row>
      <xdr:rowOff>112033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18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103160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27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55867</xdr:rowOff>
    </xdr:from>
    <xdr:to>
      <xdr:col>67</xdr:col>
      <xdr:colOff>101600</xdr:colOff>
      <xdr:row>31</xdr:row>
      <xdr:rowOff>157467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537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2544</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514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126012</xdr:rowOff>
    </xdr:from>
    <xdr:to>
      <xdr:col>85</xdr:col>
      <xdr:colOff>127000</xdr:colOff>
      <xdr:row>78</xdr:row>
      <xdr:rowOff>140357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499112"/>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135714</xdr:rowOff>
    </xdr:from>
    <xdr:to>
      <xdr:col>81</xdr:col>
      <xdr:colOff>50800</xdr:colOff>
      <xdr:row>78</xdr:row>
      <xdr:rowOff>140357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508814"/>
          <a:ext cx="88900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135714</xdr:rowOff>
    </xdr:from>
    <xdr:to>
      <xdr:col>76</xdr:col>
      <xdr:colOff>114300</xdr:colOff>
      <xdr:row>78</xdr:row>
      <xdr:rowOff>154574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508814"/>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154574</xdr:rowOff>
    </xdr:from>
    <xdr:to>
      <xdr:col>71</xdr:col>
      <xdr:colOff>177800</xdr:colOff>
      <xdr:row>78</xdr:row>
      <xdr:rowOff>166932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527674"/>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75212</xdr:rowOff>
    </xdr:from>
    <xdr:to>
      <xdr:col>85</xdr:col>
      <xdr:colOff>177800</xdr:colOff>
      <xdr:row>79</xdr:row>
      <xdr:rowOff>5362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4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161589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6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89557</xdr:rowOff>
    </xdr:from>
    <xdr:to>
      <xdr:col>81</xdr:col>
      <xdr:colOff>101600</xdr:colOff>
      <xdr:row>79</xdr:row>
      <xdr:rowOff>19707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46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10834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55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84914</xdr:rowOff>
    </xdr:from>
    <xdr:to>
      <xdr:col>76</xdr:col>
      <xdr:colOff>165100</xdr:colOff>
      <xdr:row>79</xdr:row>
      <xdr:rowOff>15064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4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6191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5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103774</xdr:rowOff>
    </xdr:from>
    <xdr:to>
      <xdr:col>72</xdr:col>
      <xdr:colOff>38100</xdr:colOff>
      <xdr:row>79</xdr:row>
      <xdr:rowOff>33924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4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25051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5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116132</xdr:rowOff>
    </xdr:from>
    <xdr:to>
      <xdr:col>67</xdr:col>
      <xdr:colOff>101600</xdr:colOff>
      <xdr:row>79</xdr:row>
      <xdr:rowOff>46282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4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37409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5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110418</xdr:rowOff>
    </xdr:from>
    <xdr:to>
      <xdr:col>85</xdr:col>
      <xdr:colOff>127000</xdr:colOff>
      <xdr:row>92</xdr:row>
      <xdr:rowOff>105868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5712368"/>
          <a:ext cx="838200" cy="16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140631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9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55683</xdr:rowOff>
    </xdr:from>
    <xdr:to>
      <xdr:col>81</xdr:col>
      <xdr:colOff>50800</xdr:colOff>
      <xdr:row>92</xdr:row>
      <xdr:rowOff>105868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5829083"/>
          <a:ext cx="889000" cy="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55683</xdr:rowOff>
    </xdr:from>
    <xdr:to>
      <xdr:col>76</xdr:col>
      <xdr:colOff>114300</xdr:colOff>
      <xdr:row>93</xdr:row>
      <xdr:rowOff>134551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5829083"/>
          <a:ext cx="889000" cy="2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134551</xdr:rowOff>
    </xdr:from>
    <xdr:to>
      <xdr:col>71</xdr:col>
      <xdr:colOff>177800</xdr:colOff>
      <xdr:row>94</xdr:row>
      <xdr:rowOff>116208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079401"/>
          <a:ext cx="889000" cy="15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107027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33734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59618</xdr:rowOff>
    </xdr:from>
    <xdr:to>
      <xdr:col>85</xdr:col>
      <xdr:colOff>177800</xdr:colOff>
      <xdr:row>91</xdr:row>
      <xdr:rowOff>161218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6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82495</xdr:rowOff>
    </xdr:from>
    <xdr:ext cx="599010"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51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55068</xdr:rowOff>
    </xdr:from>
    <xdr:to>
      <xdr:col>81</xdr:col>
      <xdr:colOff>101600</xdr:colOff>
      <xdr:row>92</xdr:row>
      <xdr:rowOff>156668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8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1745</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181795" y="156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4883</xdr:rowOff>
    </xdr:from>
    <xdr:to>
      <xdr:col>76</xdr:col>
      <xdr:colOff>165100</xdr:colOff>
      <xdr:row>92</xdr:row>
      <xdr:rowOff>106483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57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123010</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292795" y="1555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83751</xdr:rowOff>
    </xdr:from>
    <xdr:to>
      <xdr:col>72</xdr:col>
      <xdr:colOff>38100</xdr:colOff>
      <xdr:row>94</xdr:row>
      <xdr:rowOff>13901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0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30428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58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65408</xdr:rowOff>
    </xdr:from>
    <xdr:to>
      <xdr:col>67</xdr:col>
      <xdr:colOff>101600</xdr:colOff>
      <xdr:row>94</xdr:row>
      <xdr:rowOff>167008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1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12085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59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149073</xdr:rowOff>
    </xdr:from>
    <xdr:to>
      <xdr:col>116</xdr:col>
      <xdr:colOff>63500</xdr:colOff>
      <xdr:row>36</xdr:row>
      <xdr:rowOff>4460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149823"/>
          <a:ext cx="8382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150126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2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148570</xdr:rowOff>
    </xdr:from>
    <xdr:to>
      <xdr:col>111</xdr:col>
      <xdr:colOff>177800</xdr:colOff>
      <xdr:row>35</xdr:row>
      <xdr:rowOff>149073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14932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148570</xdr:rowOff>
    </xdr:from>
    <xdr:to>
      <xdr:col>107</xdr:col>
      <xdr:colOff>50800</xdr:colOff>
      <xdr:row>36</xdr:row>
      <xdr:rowOff>16073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149320"/>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16073</xdr:rowOff>
    </xdr:from>
    <xdr:to>
      <xdr:col>102</xdr:col>
      <xdr:colOff>114300</xdr:colOff>
      <xdr:row>36</xdr:row>
      <xdr:rowOff>96952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188273"/>
          <a:ext cx="8890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144091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125110</xdr:rowOff>
    </xdr:from>
    <xdr:to>
      <xdr:col>116</xdr:col>
      <xdr:colOff>114300</xdr:colOff>
      <xdr:row>36</xdr:row>
      <xdr:rowOff>55260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1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147987</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97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98273</xdr:rowOff>
    </xdr:from>
    <xdr:to>
      <xdr:col>112</xdr:col>
      <xdr:colOff>38100</xdr:colOff>
      <xdr:row>36</xdr:row>
      <xdr:rowOff>28423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0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44950</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87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97770</xdr:rowOff>
    </xdr:from>
    <xdr:to>
      <xdr:col>107</xdr:col>
      <xdr:colOff>101600</xdr:colOff>
      <xdr:row>36</xdr:row>
      <xdr:rowOff>27920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0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44447</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58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136723</xdr:rowOff>
    </xdr:from>
    <xdr:to>
      <xdr:col>102</xdr:col>
      <xdr:colOff>165100</xdr:colOff>
      <xdr:row>36</xdr:row>
      <xdr:rowOff>66873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1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83400</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278111" y="59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46152</xdr:rowOff>
    </xdr:from>
    <xdr:to>
      <xdr:col>98</xdr:col>
      <xdr:colOff>38100</xdr:colOff>
      <xdr:row>36</xdr:row>
      <xdr:rowOff>147752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164279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9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23332</xdr:rowOff>
    </xdr:from>
    <xdr:to>
      <xdr:col>116</xdr:col>
      <xdr:colOff>63500</xdr:colOff>
      <xdr:row>54</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281632"/>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127851</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2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10378</xdr:rowOff>
    </xdr:from>
    <xdr:to>
      <xdr:col>111</xdr:col>
      <xdr:colOff>177800</xdr:colOff>
      <xdr:row>54</xdr:row>
      <xdr:rowOff>23332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26867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164411</xdr:rowOff>
    </xdr:from>
    <xdr:to>
      <xdr:col>107</xdr:col>
      <xdr:colOff>50800</xdr:colOff>
      <xdr:row>54</xdr:row>
      <xdr:rowOff>10378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251261"/>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64605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41728</xdr:rowOff>
    </xdr:from>
    <xdr:to>
      <xdr:col>102</xdr:col>
      <xdr:colOff>114300</xdr:colOff>
      <xdr:row>53</xdr:row>
      <xdr:rowOff>164411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128578"/>
          <a:ext cx="889000" cy="1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138411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169326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146050</xdr:rowOff>
    </xdr:from>
    <xdr:to>
      <xdr:col>116</xdr:col>
      <xdr:colOff>114300</xdr:colOff>
      <xdr:row>54</xdr:row>
      <xdr:rowOff>76200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168927</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08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143982</xdr:rowOff>
    </xdr:from>
    <xdr:to>
      <xdr:col>112</xdr:col>
      <xdr:colOff>38100</xdr:colOff>
      <xdr:row>54</xdr:row>
      <xdr:rowOff>74132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90659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0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131028</xdr:rowOff>
    </xdr:from>
    <xdr:to>
      <xdr:col>107</xdr:col>
      <xdr:colOff>101600</xdr:colOff>
      <xdr:row>54</xdr:row>
      <xdr:rowOff>61178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21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77705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89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113611</xdr:rowOff>
    </xdr:from>
    <xdr:to>
      <xdr:col>102</xdr:col>
      <xdr:colOff>165100</xdr:colOff>
      <xdr:row>54</xdr:row>
      <xdr:rowOff>43761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2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60288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89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162378</xdr:rowOff>
    </xdr:from>
    <xdr:to>
      <xdr:col>98</xdr:col>
      <xdr:colOff>38100</xdr:colOff>
      <xdr:row>53</xdr:row>
      <xdr:rowOff>92528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0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51</xdr:row>
      <xdr:rowOff>109055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88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99867</xdr:rowOff>
    </xdr:from>
    <xdr:to>
      <xdr:col>116</xdr:col>
      <xdr:colOff>63500</xdr:colOff>
      <xdr:row>74</xdr:row>
      <xdr:rowOff>146863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787167"/>
          <a:ext cx="838200" cy="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146863</xdr:rowOff>
    </xdr:from>
    <xdr:to>
      <xdr:col>111</xdr:col>
      <xdr:colOff>177800</xdr:colOff>
      <xdr:row>74</xdr:row>
      <xdr:rowOff>151720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834163"/>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151720</xdr:rowOff>
    </xdr:from>
    <xdr:to>
      <xdr:col>107</xdr:col>
      <xdr:colOff>50800</xdr:colOff>
      <xdr:row>75</xdr:row>
      <xdr:rowOff>25114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839020"/>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25114</xdr:rowOff>
    </xdr:from>
    <xdr:to>
      <xdr:col>102</xdr:col>
      <xdr:colOff>114300</xdr:colOff>
      <xdr:row>75</xdr:row>
      <xdr:rowOff>59919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883864"/>
          <a:ext cx="889000" cy="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49067</xdr:rowOff>
    </xdr:from>
    <xdr:to>
      <xdr:col>116</xdr:col>
      <xdr:colOff>114300</xdr:colOff>
      <xdr:row>74</xdr:row>
      <xdr:rowOff>150667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7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71944</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5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96063</xdr:rowOff>
    </xdr:from>
    <xdr:to>
      <xdr:col>112</xdr:col>
      <xdr:colOff>38100</xdr:colOff>
      <xdr:row>75</xdr:row>
      <xdr:rowOff>26213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7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42740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5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100920</xdr:rowOff>
    </xdr:from>
    <xdr:to>
      <xdr:col>107</xdr:col>
      <xdr:colOff>101600</xdr:colOff>
      <xdr:row>75</xdr:row>
      <xdr:rowOff>31070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7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47597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5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145764</xdr:rowOff>
    </xdr:from>
    <xdr:to>
      <xdr:col>102</xdr:col>
      <xdr:colOff>165100</xdr:colOff>
      <xdr:row>75</xdr:row>
      <xdr:rowOff>75914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92441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9119</xdr:rowOff>
    </xdr:from>
    <xdr:to>
      <xdr:col>98</xdr:col>
      <xdr:colOff>38100</xdr:colOff>
      <xdr:row>75</xdr:row>
      <xdr:rowOff>110719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8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127246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6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832,786</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32,736</a:t>
          </a:r>
          <a:r>
            <a:rPr kumimoji="1" lang="ja-JP" altLang="en-US" sz="1300">
              <a:latin typeface="ＭＳ Ｐゴシック" panose="020B0600070205080204" pitchFamily="50" charset="-128"/>
              <a:ea typeface="ＭＳ Ｐゴシック" panose="020B0600070205080204" pitchFamily="50" charset="-128"/>
            </a:rPr>
            <a:t>円の増となった。このうち、扶助費における住民一人当たりのコストは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173,862</a:t>
          </a:r>
          <a:r>
            <a:rPr kumimoji="1" lang="ja-JP" altLang="en-US" sz="1300">
              <a:latin typeface="ＭＳ Ｐゴシック" panose="020B0600070205080204" pitchFamily="50" charset="-128"/>
              <a:ea typeface="ＭＳ Ｐゴシック" panose="020B0600070205080204" pitchFamily="50" charset="-128"/>
            </a:rPr>
            <a:t>円であり、類似団体平均で</a:t>
          </a:r>
          <a:r>
            <a:rPr kumimoji="1" lang="en-US" altLang="ja-JP" sz="1300">
              <a:latin typeface="ＭＳ Ｐゴシック" panose="020B0600070205080204" pitchFamily="50" charset="-128"/>
              <a:ea typeface="ＭＳ Ｐゴシック" panose="020B0600070205080204" pitchFamily="50" charset="-128"/>
            </a:rPr>
            <a:t>61,176</a:t>
          </a:r>
          <a:r>
            <a:rPr kumimoji="1" lang="ja-JP" altLang="en-US" sz="1300">
              <a:latin typeface="ＭＳ Ｐゴシック" panose="020B0600070205080204" pitchFamily="50" charset="-128"/>
              <a:ea typeface="ＭＳ Ｐゴシック" panose="020B0600070205080204" pitchFamily="50" charset="-128"/>
            </a:rPr>
            <a:t>円、全国平均で</a:t>
          </a:r>
          <a:r>
            <a:rPr kumimoji="1" lang="en-US" altLang="ja-JP" sz="1300">
              <a:latin typeface="ＭＳ Ｐゴシック" panose="020B0600070205080204" pitchFamily="50" charset="-128"/>
              <a:ea typeface="ＭＳ Ｐゴシック" panose="020B0600070205080204" pitchFamily="50" charset="-128"/>
            </a:rPr>
            <a:t>37,732</a:t>
          </a:r>
          <a:r>
            <a:rPr kumimoji="1" lang="ja-JP" altLang="en-US" sz="1300">
              <a:latin typeface="ＭＳ Ｐゴシック" panose="020B0600070205080204" pitchFamily="50" charset="-128"/>
              <a:ea typeface="ＭＳ Ｐゴシック" panose="020B0600070205080204" pitchFamily="50" charset="-128"/>
            </a:rPr>
            <a:t>円、宮崎県平均で</a:t>
          </a:r>
          <a:r>
            <a:rPr kumimoji="1" lang="en-US" altLang="ja-JP" sz="1300">
              <a:latin typeface="ＭＳ Ｐゴシック" panose="020B0600070205080204" pitchFamily="50" charset="-128"/>
              <a:ea typeface="ＭＳ Ｐゴシック" panose="020B0600070205080204" pitchFamily="50" charset="-128"/>
            </a:rPr>
            <a:t>8,665</a:t>
          </a:r>
          <a:r>
            <a:rPr kumimoji="1" lang="ja-JP" altLang="en-US" sz="1300">
              <a:latin typeface="ＭＳ Ｐゴシック" panose="020B0600070205080204" pitchFamily="50" charset="-128"/>
              <a:ea typeface="ＭＳ Ｐゴシック" panose="020B0600070205080204" pitchFamily="50" charset="-128"/>
            </a:rPr>
            <a:t>円高く、乖離額が更に大きくなっている。これは少子高齢化に伴う社会保障関連経費によるもので、近年は特に社会福祉費・児童福祉費・生活保護費に係る決算額の比率が大きくなっている。特別給付金関連経費も要因の一つではあるが、経常的なものとしては認定こども園等の運営費負担金等の増加によるものと考えられる。今後も少子高齢化の進行や子育て支援の充実などにより扶助費の増加が見込まれるため、引き続き適正化に努める。災害復旧費の上昇については、令和４年７月の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害による農地農業用施設・道路橋梁施設・林道施設といった災害復旧に係るものが主な要因である。また、令和２、３年度の大きな金額となっていた普通建設事業（うち更新整備）は新庁舎建設事業の完了を受けて住民一人当たりコストも</a:t>
          </a:r>
          <a:r>
            <a:rPr kumimoji="1" lang="en-US" altLang="ja-JP" sz="1300">
              <a:latin typeface="ＭＳ Ｐゴシック" panose="020B0600070205080204" pitchFamily="50" charset="-128"/>
              <a:ea typeface="ＭＳ Ｐゴシック" panose="020B0600070205080204" pitchFamily="50" charset="-128"/>
            </a:rPr>
            <a:t>30,468</a:t>
          </a:r>
          <a:r>
            <a:rPr kumimoji="1" lang="ja-JP" altLang="en-US" sz="1300">
              <a:latin typeface="ＭＳ Ｐゴシック" panose="020B0600070205080204" pitchFamily="50" charset="-128"/>
              <a:ea typeface="ＭＳ Ｐゴシック" panose="020B0600070205080204" pitchFamily="50" charset="-128"/>
            </a:rPr>
            <a:t>円となり２年連続類似団体平均を下回る結果となった。公債費における住民一人当たりコストは</a:t>
          </a:r>
          <a:r>
            <a:rPr kumimoji="1" lang="en-US" altLang="ja-JP" sz="1300">
              <a:latin typeface="ＭＳ Ｐゴシック" panose="020B0600070205080204" pitchFamily="50" charset="-128"/>
              <a:ea typeface="ＭＳ Ｐゴシック" panose="020B0600070205080204" pitchFamily="50" charset="-128"/>
            </a:rPr>
            <a:t>32,958</a:t>
          </a:r>
          <a:r>
            <a:rPr kumimoji="1" lang="ja-JP" altLang="en-US" sz="1300">
              <a:latin typeface="ＭＳ Ｐゴシック" panose="020B0600070205080204" pitchFamily="50" charset="-128"/>
              <a:ea typeface="ＭＳ Ｐゴシック" panose="020B0600070205080204" pitchFamily="50" charset="-128"/>
            </a:rPr>
            <a:t>円で類似団体内で最も低いコストとなっている。今後は新庁舎建設事業による起債償還が本格化することから、引き続き起債の新規発行を適正額に留めるなど公債費の削減を進め財政の健全化に努める。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28,503
28,250
438.79
24,692,494
23,736,904
665,079
9,254,103
11,589,338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39878</xdr:rowOff>
    </xdr:from>
    <xdr:to>
      <xdr:col>24</xdr:col>
      <xdr:colOff>63500</xdr:colOff>
      <xdr:row>35</xdr:row>
      <xdr:rowOff>66929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0628"/>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143510</xdr:rowOff>
    </xdr:from>
    <xdr:to>
      <xdr:col>19</xdr:col>
      <xdr:colOff>177800</xdr:colOff>
      <xdr:row>35</xdr:row>
      <xdr:rowOff>66929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2810"/>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143510</xdr:rowOff>
    </xdr:from>
    <xdr:to>
      <xdr:col>15</xdr:col>
      <xdr:colOff>50800</xdr:colOff>
      <xdr:row>35</xdr:row>
      <xdr:rowOff>12065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2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74740</xdr:rowOff>
    </xdr:from>
    <xdr:to>
      <xdr:col>10</xdr:col>
      <xdr:colOff>114300</xdr:colOff>
      <xdr:row>35</xdr:row>
      <xdr:rowOff>12065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4040"/>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160528</xdr:rowOff>
    </xdr:from>
    <xdr:to>
      <xdr:col>24</xdr:col>
      <xdr:colOff>114300</xdr:colOff>
      <xdr:row>35</xdr:row>
      <xdr:rowOff>90678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16129</xdr:rowOff>
    </xdr:from>
    <xdr:to>
      <xdr:col>20</xdr:col>
      <xdr:colOff>38100</xdr:colOff>
      <xdr:row>35</xdr:row>
      <xdr:rowOff>117729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134256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92710</xdr:rowOff>
    </xdr:from>
    <xdr:to>
      <xdr:col>15</xdr:col>
      <xdr:colOff>101600</xdr:colOff>
      <xdr:row>35</xdr:row>
      <xdr:rowOff>22860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39387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132715</xdr:rowOff>
    </xdr:from>
    <xdr:to>
      <xdr:col>10</xdr:col>
      <xdr:colOff>165100</xdr:colOff>
      <xdr:row>35</xdr:row>
      <xdr:rowOff>62865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79392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23940</xdr:rowOff>
    </xdr:from>
    <xdr:to>
      <xdr:col>6</xdr:col>
      <xdr:colOff>38100</xdr:colOff>
      <xdr:row>34</xdr:row>
      <xdr:rowOff>125540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142067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163284</xdr:rowOff>
    </xdr:from>
    <xdr:to>
      <xdr:col>24</xdr:col>
      <xdr:colOff>62865</xdr:colOff>
      <xdr:row>58</xdr:row>
      <xdr:rowOff>42499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78684"/>
          <a:ext cx="1270" cy="90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46326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9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42499</xdr:rowOff>
    </xdr:from>
    <xdr:to>
      <xdr:col>24</xdr:col>
      <xdr:colOff>152400</xdr:colOff>
      <xdr:row>58</xdr:row>
      <xdr:rowOff>42499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8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109961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5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163284</xdr:rowOff>
    </xdr:from>
    <xdr:to>
      <xdr:col>24</xdr:col>
      <xdr:colOff>152400</xdr:colOff>
      <xdr:row>52</xdr:row>
      <xdr:rowOff>163284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7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136092</xdr:rowOff>
    </xdr:from>
    <xdr:to>
      <xdr:col>24</xdr:col>
      <xdr:colOff>63500</xdr:colOff>
      <xdr:row>54</xdr:row>
      <xdr:rowOff>141940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94392"/>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50868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72441</xdr:rowOff>
    </xdr:from>
    <xdr:to>
      <xdr:col>24</xdr:col>
      <xdr:colOff>114300</xdr:colOff>
      <xdr:row>57</xdr:row>
      <xdr:rowOff>2591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84813</xdr:rowOff>
    </xdr:from>
    <xdr:to>
      <xdr:col>19</xdr:col>
      <xdr:colOff>177800</xdr:colOff>
      <xdr:row>54</xdr:row>
      <xdr:rowOff>141940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171663"/>
          <a:ext cx="889000" cy="22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60699</xdr:rowOff>
    </xdr:from>
    <xdr:to>
      <xdr:col>20</xdr:col>
      <xdr:colOff>38100</xdr:colOff>
      <xdr:row>56</xdr:row>
      <xdr:rowOff>162299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153426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5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138188</xdr:rowOff>
    </xdr:from>
    <xdr:to>
      <xdr:col>15</xdr:col>
      <xdr:colOff>50800</xdr:colOff>
      <xdr:row>53</xdr:row>
      <xdr:rowOff>84813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882138"/>
          <a:ext cx="889000" cy="28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36501</xdr:rowOff>
    </xdr:from>
    <xdr:to>
      <xdr:col>15</xdr:col>
      <xdr:colOff>101600</xdr:colOff>
      <xdr:row>56</xdr:row>
      <xdr:rowOff>138101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129228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3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138188</xdr:rowOff>
    </xdr:from>
    <xdr:to>
      <xdr:col>10</xdr:col>
      <xdr:colOff>114300</xdr:colOff>
      <xdr:row>56</xdr:row>
      <xdr:rowOff>1522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882138"/>
          <a:ext cx="889000" cy="7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60085</xdr:rowOff>
    </xdr:from>
    <xdr:to>
      <xdr:col>10</xdr:col>
      <xdr:colOff>165100</xdr:colOff>
      <xdr:row>54</xdr:row>
      <xdr:rowOff>161685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152812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1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88100</xdr:rowOff>
    </xdr:from>
    <xdr:to>
      <xdr:col>6</xdr:col>
      <xdr:colOff>38100</xdr:colOff>
      <xdr:row>57</xdr:row>
      <xdr:rowOff>18250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9377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8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85292</xdr:rowOff>
    </xdr:from>
    <xdr:to>
      <xdr:col>24</xdr:col>
      <xdr:colOff>114300</xdr:colOff>
      <xdr:row>55</xdr:row>
      <xdr:rowOff>15442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108169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91140</xdr:rowOff>
    </xdr:from>
    <xdr:to>
      <xdr:col>20</xdr:col>
      <xdr:colOff>38100</xdr:colOff>
      <xdr:row>55</xdr:row>
      <xdr:rowOff>21290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37817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2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34013</xdr:rowOff>
    </xdr:from>
    <xdr:to>
      <xdr:col>15</xdr:col>
      <xdr:colOff>101600</xdr:colOff>
      <xdr:row>53</xdr:row>
      <xdr:rowOff>135613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152140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9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87388</xdr:rowOff>
    </xdr:from>
    <xdr:to>
      <xdr:col>10</xdr:col>
      <xdr:colOff>165100</xdr:colOff>
      <xdr:row>52</xdr:row>
      <xdr:rowOff>17538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34065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60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122172</xdr:rowOff>
    </xdr:from>
    <xdr:to>
      <xdr:col>6</xdr:col>
      <xdr:colOff>38100</xdr:colOff>
      <xdr:row>56</xdr:row>
      <xdr:rowOff>52322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68849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2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152981</xdr:rowOff>
    </xdr:from>
    <xdr:to>
      <xdr:col>24</xdr:col>
      <xdr:colOff>63500</xdr:colOff>
      <xdr:row>71</xdr:row>
      <xdr:rowOff>168590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154481"/>
          <a:ext cx="838200" cy="1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90301</xdr:rowOff>
    </xdr:from>
    <xdr:to>
      <xdr:col>19</xdr:col>
      <xdr:colOff>177800</xdr:colOff>
      <xdr:row>71</xdr:row>
      <xdr:rowOff>168590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263251"/>
          <a:ext cx="889000" cy="7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90301</xdr:rowOff>
    </xdr:from>
    <xdr:to>
      <xdr:col>15</xdr:col>
      <xdr:colOff>50800</xdr:colOff>
      <xdr:row>73</xdr:row>
      <xdr:rowOff>68083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263251"/>
          <a:ext cx="889000" cy="3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169751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68083</xdr:rowOff>
    </xdr:from>
    <xdr:to>
      <xdr:col>10</xdr:col>
      <xdr:colOff>114300</xdr:colOff>
      <xdr:row>74</xdr:row>
      <xdr:rowOff>10182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83933"/>
          <a:ext cx="889000" cy="1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170894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71747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102181</xdr:rowOff>
    </xdr:from>
    <xdr:to>
      <xdr:col>24</xdr:col>
      <xdr:colOff>114300</xdr:colOff>
      <xdr:row>71</xdr:row>
      <xdr:rowOff>32331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1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125058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95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117790</xdr:rowOff>
    </xdr:from>
    <xdr:to>
      <xdr:col>20</xdr:col>
      <xdr:colOff>38100</xdr:colOff>
      <xdr:row>72</xdr:row>
      <xdr:rowOff>47940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64467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39501</xdr:rowOff>
    </xdr:from>
    <xdr:to>
      <xdr:col>15</xdr:col>
      <xdr:colOff>101600</xdr:colOff>
      <xdr:row>71</xdr:row>
      <xdr:rowOff>141101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2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157628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198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17283</xdr:rowOff>
    </xdr:from>
    <xdr:to>
      <xdr:col>10</xdr:col>
      <xdr:colOff>165100</xdr:colOff>
      <xdr:row>73</xdr:row>
      <xdr:rowOff>118883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135410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0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130832</xdr:rowOff>
    </xdr:from>
    <xdr:to>
      <xdr:col>6</xdr:col>
      <xdr:colOff>38100</xdr:colOff>
      <xdr:row>74</xdr:row>
      <xdr:rowOff>60982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77509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2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159683</xdr:rowOff>
    </xdr:from>
    <xdr:to>
      <xdr:col>24</xdr:col>
      <xdr:colOff>63500</xdr:colOff>
      <xdr:row>93</xdr:row>
      <xdr:rowOff>152578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933083"/>
          <a:ext cx="838200" cy="16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122365</xdr:rowOff>
    </xdr:from>
    <xdr:to>
      <xdr:col>19</xdr:col>
      <xdr:colOff>177800</xdr:colOff>
      <xdr:row>92</xdr:row>
      <xdr:rowOff>159683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895765"/>
          <a:ext cx="889000" cy="3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122365</xdr:rowOff>
    </xdr:from>
    <xdr:to>
      <xdr:col>15</xdr:col>
      <xdr:colOff>50800</xdr:colOff>
      <xdr:row>93</xdr:row>
      <xdr:rowOff>159513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895765"/>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134365</xdr:rowOff>
    </xdr:from>
    <xdr:to>
      <xdr:col>10</xdr:col>
      <xdr:colOff>114300</xdr:colOff>
      <xdr:row>93</xdr:row>
      <xdr:rowOff>159513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079215"/>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22693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101778</xdr:rowOff>
    </xdr:from>
    <xdr:to>
      <xdr:col>24</xdr:col>
      <xdr:colOff>114300</xdr:colOff>
      <xdr:row>94</xdr:row>
      <xdr:rowOff>31928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4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124655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9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108883</xdr:rowOff>
    </xdr:from>
    <xdr:to>
      <xdr:col>20</xdr:col>
      <xdr:colOff>38100</xdr:colOff>
      <xdr:row>93</xdr:row>
      <xdr:rowOff>39033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8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55560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6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71565</xdr:rowOff>
    </xdr:from>
    <xdr:to>
      <xdr:col>15</xdr:col>
      <xdr:colOff>101600</xdr:colOff>
      <xdr:row>93</xdr:row>
      <xdr:rowOff>1715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8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18242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6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108713</xdr:rowOff>
    </xdr:from>
    <xdr:to>
      <xdr:col>10</xdr:col>
      <xdr:colOff>165100</xdr:colOff>
      <xdr:row>94</xdr:row>
      <xdr:rowOff>38863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0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55390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8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83565</xdr:rowOff>
    </xdr:from>
    <xdr:to>
      <xdr:col>6</xdr:col>
      <xdr:colOff>38100</xdr:colOff>
      <xdr:row>94</xdr:row>
      <xdr:rowOff>13715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0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30242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133659</xdr:rowOff>
    </xdr:from>
    <xdr:to>
      <xdr:col>55</xdr:col>
      <xdr:colOff>0</xdr:colOff>
      <xdr:row>38</xdr:row>
      <xdr:rowOff>135291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4875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135291</xdr:rowOff>
    </xdr:from>
    <xdr:to>
      <xdr:col>50</xdr:col>
      <xdr:colOff>114300</xdr:colOff>
      <xdr:row>38</xdr:row>
      <xdr:rowOff>162887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50391"/>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112268</xdr:rowOff>
    </xdr:from>
    <xdr:to>
      <xdr:col>45</xdr:col>
      <xdr:colOff>177800</xdr:colOff>
      <xdr:row>38</xdr:row>
      <xdr:rowOff>162887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2736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112268</xdr:rowOff>
    </xdr:from>
    <xdr:to>
      <xdr:col>41</xdr:col>
      <xdr:colOff>50800</xdr:colOff>
      <xdr:row>38</xdr:row>
      <xdr:rowOff>144435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27368"/>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82859</xdr:rowOff>
    </xdr:from>
    <xdr:to>
      <xdr:col>55</xdr:col>
      <xdr:colOff>50800</xdr:colOff>
      <xdr:row>39</xdr:row>
      <xdr:rowOff>13009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61286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76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84491</xdr:rowOff>
    </xdr:from>
    <xdr:to>
      <xdr:col>50</xdr:col>
      <xdr:colOff>165100</xdr:colOff>
      <xdr:row>39</xdr:row>
      <xdr:rowOff>14641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5768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9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112087</xdr:rowOff>
    </xdr:from>
    <xdr:to>
      <xdr:col>46</xdr:col>
      <xdr:colOff>38100</xdr:colOff>
      <xdr:row>39</xdr:row>
      <xdr:rowOff>42237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33364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61468</xdr:rowOff>
    </xdr:from>
    <xdr:to>
      <xdr:col>41</xdr:col>
      <xdr:colOff>101600</xdr:colOff>
      <xdr:row>38</xdr:row>
      <xdr:rowOff>163068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154195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93635</xdr:rowOff>
    </xdr:from>
    <xdr:to>
      <xdr:col>36</xdr:col>
      <xdr:colOff>165100</xdr:colOff>
      <xdr:row>39</xdr:row>
      <xdr:rowOff>23785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14912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40145</xdr:rowOff>
    </xdr:from>
    <xdr:to>
      <xdr:col>55</xdr:col>
      <xdr:colOff>0</xdr:colOff>
      <xdr:row>51</xdr:row>
      <xdr:rowOff>72034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8612645"/>
          <a:ext cx="838200" cy="20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72034</xdr:rowOff>
    </xdr:from>
    <xdr:to>
      <xdr:col>50</xdr:col>
      <xdr:colOff>114300</xdr:colOff>
      <xdr:row>55</xdr:row>
      <xdr:rowOff>10788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8815984"/>
          <a:ext cx="889000" cy="62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10788</xdr:rowOff>
    </xdr:from>
    <xdr:to>
      <xdr:col>45</xdr:col>
      <xdr:colOff>177800</xdr:colOff>
      <xdr:row>55</xdr:row>
      <xdr:rowOff>10788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44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99905</xdr:rowOff>
    </xdr:from>
    <xdr:to>
      <xdr:col>41</xdr:col>
      <xdr:colOff>50800</xdr:colOff>
      <xdr:row>55</xdr:row>
      <xdr:rowOff>10788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186755"/>
          <a:ext cx="889000" cy="25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160795</xdr:rowOff>
    </xdr:from>
    <xdr:to>
      <xdr:col>55</xdr:col>
      <xdr:colOff>50800</xdr:colOff>
      <xdr:row>50</xdr:row>
      <xdr:rowOff>90945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85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113822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85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21234</xdr:rowOff>
    </xdr:from>
    <xdr:to>
      <xdr:col>50</xdr:col>
      <xdr:colOff>165100</xdr:colOff>
      <xdr:row>51</xdr:row>
      <xdr:rowOff>122834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87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139361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54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131438</xdr:rowOff>
    </xdr:from>
    <xdr:to>
      <xdr:col>46</xdr:col>
      <xdr:colOff>38100</xdr:colOff>
      <xdr:row>55</xdr:row>
      <xdr:rowOff>61588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3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52715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131438</xdr:rowOff>
    </xdr:from>
    <xdr:to>
      <xdr:col>41</xdr:col>
      <xdr:colOff>101600</xdr:colOff>
      <xdr:row>55</xdr:row>
      <xdr:rowOff>61588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3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52715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49105</xdr:rowOff>
    </xdr:from>
    <xdr:to>
      <xdr:col>36</xdr:col>
      <xdr:colOff>165100</xdr:colOff>
      <xdr:row>53</xdr:row>
      <xdr:rowOff>150705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1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167232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89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151633</xdr:rowOff>
    </xdr:from>
    <xdr:to>
      <xdr:col>55</xdr:col>
      <xdr:colOff>0</xdr:colOff>
      <xdr:row>77</xdr:row>
      <xdr:rowOff>163902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53283"/>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79959</xdr:rowOff>
    </xdr:from>
    <xdr:to>
      <xdr:col>50</xdr:col>
      <xdr:colOff>114300</xdr:colOff>
      <xdr:row>77</xdr:row>
      <xdr:rowOff>151633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281609"/>
          <a:ext cx="889000" cy="7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78122</xdr:rowOff>
    </xdr:from>
    <xdr:to>
      <xdr:col>45</xdr:col>
      <xdr:colOff>177800</xdr:colOff>
      <xdr:row>77</xdr:row>
      <xdr:rowOff>79959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79772"/>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78122</xdr:rowOff>
    </xdr:from>
    <xdr:to>
      <xdr:col>41</xdr:col>
      <xdr:colOff>50800</xdr:colOff>
      <xdr:row>78</xdr:row>
      <xdr:rowOff>71250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79772"/>
          <a:ext cx="889000" cy="16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113102</xdr:rowOff>
    </xdr:from>
    <xdr:to>
      <xdr:col>55</xdr:col>
      <xdr:colOff>50800</xdr:colOff>
      <xdr:row>78</xdr:row>
      <xdr:rowOff>43252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91529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9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100833</xdr:rowOff>
    </xdr:from>
    <xdr:to>
      <xdr:col>50</xdr:col>
      <xdr:colOff>165100</xdr:colOff>
      <xdr:row>78</xdr:row>
      <xdr:rowOff>30983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22110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29159</xdr:rowOff>
    </xdr:from>
    <xdr:to>
      <xdr:col>46</xdr:col>
      <xdr:colOff>38100</xdr:colOff>
      <xdr:row>77</xdr:row>
      <xdr:rowOff>130759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147286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0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27322</xdr:rowOff>
    </xdr:from>
    <xdr:to>
      <xdr:col>41</xdr:col>
      <xdr:colOff>101600</xdr:colOff>
      <xdr:row>77</xdr:row>
      <xdr:rowOff>128922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145449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0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20450</xdr:rowOff>
    </xdr:from>
    <xdr:to>
      <xdr:col>36</xdr:col>
      <xdr:colOff>165100</xdr:colOff>
      <xdr:row>78</xdr:row>
      <xdr:rowOff>122050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113177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48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109900</xdr:rowOff>
    </xdr:from>
    <xdr:to>
      <xdr:col>55</xdr:col>
      <xdr:colOff>0</xdr:colOff>
      <xdr:row>98</xdr:row>
      <xdr:rowOff>25367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740550"/>
          <a:ext cx="838200" cy="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36405</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9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76656</xdr:rowOff>
    </xdr:from>
    <xdr:to>
      <xdr:col>50</xdr:col>
      <xdr:colOff>114300</xdr:colOff>
      <xdr:row>97</xdr:row>
      <xdr:rowOff>109900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707306"/>
          <a:ext cx="889000" cy="3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121824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4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76656</xdr:rowOff>
    </xdr:from>
    <xdr:to>
      <xdr:col>45</xdr:col>
      <xdr:colOff>177800</xdr:colOff>
      <xdr:row>97</xdr:row>
      <xdr:rowOff>136728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07306"/>
          <a:ext cx="889000" cy="6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136728</xdr:rowOff>
    </xdr:from>
    <xdr:to>
      <xdr:col>41</xdr:col>
      <xdr:colOff>50800</xdr:colOff>
      <xdr:row>98</xdr:row>
      <xdr:rowOff>31311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67378"/>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146017</xdr:rowOff>
    </xdr:from>
    <xdr:to>
      <xdr:col>55</xdr:col>
      <xdr:colOff>50800</xdr:colOff>
      <xdr:row>98</xdr:row>
      <xdr:rowOff>76167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124444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5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59100</xdr:rowOff>
    </xdr:from>
    <xdr:to>
      <xdr:col>50</xdr:col>
      <xdr:colOff>165100</xdr:colOff>
      <xdr:row>97</xdr:row>
      <xdr:rowOff>160700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151827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25856</xdr:rowOff>
    </xdr:from>
    <xdr:to>
      <xdr:col>46</xdr:col>
      <xdr:colOff>38100</xdr:colOff>
      <xdr:row>97</xdr:row>
      <xdr:rowOff>127456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143983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85928</xdr:rowOff>
    </xdr:from>
    <xdr:to>
      <xdr:col>41</xdr:col>
      <xdr:colOff>101600</xdr:colOff>
      <xdr:row>98</xdr:row>
      <xdr:rowOff>16078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7205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151961</xdr:rowOff>
    </xdr:from>
    <xdr:to>
      <xdr:col>36</xdr:col>
      <xdr:colOff>165100</xdr:colOff>
      <xdr:row>98</xdr:row>
      <xdr:rowOff>82111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73238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162789</xdr:rowOff>
    </xdr:from>
    <xdr:to>
      <xdr:col>85</xdr:col>
      <xdr:colOff>127000</xdr:colOff>
      <xdr:row>37</xdr:row>
      <xdr:rowOff>101638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34989"/>
          <a:ext cx="8382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84188</xdr:rowOff>
    </xdr:from>
    <xdr:to>
      <xdr:col>81</xdr:col>
      <xdr:colOff>50800</xdr:colOff>
      <xdr:row>37</xdr:row>
      <xdr:rowOff>101638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27838"/>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84188</xdr:rowOff>
    </xdr:from>
    <xdr:to>
      <xdr:col>76</xdr:col>
      <xdr:colOff>114300</xdr:colOff>
      <xdr:row>37</xdr:row>
      <xdr:rowOff>86055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2783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56071</xdr:rowOff>
    </xdr:from>
    <xdr:to>
      <xdr:col>71</xdr:col>
      <xdr:colOff>177800</xdr:colOff>
      <xdr:row>37</xdr:row>
      <xdr:rowOff>86055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399721"/>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111989</xdr:rowOff>
    </xdr:from>
    <xdr:to>
      <xdr:col>85</xdr:col>
      <xdr:colOff>177800</xdr:colOff>
      <xdr:row>37</xdr:row>
      <xdr:rowOff>42139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90416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50838</xdr:rowOff>
    </xdr:from>
    <xdr:to>
      <xdr:col>81</xdr:col>
      <xdr:colOff>101600</xdr:colOff>
      <xdr:row>37</xdr:row>
      <xdr:rowOff>152438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143565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33388</xdr:rowOff>
    </xdr:from>
    <xdr:to>
      <xdr:col>76</xdr:col>
      <xdr:colOff>165100</xdr:colOff>
      <xdr:row>37</xdr:row>
      <xdr:rowOff>134988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126116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35255</xdr:rowOff>
    </xdr:from>
    <xdr:to>
      <xdr:col>72</xdr:col>
      <xdr:colOff>38100</xdr:colOff>
      <xdr:row>37</xdr:row>
      <xdr:rowOff>136855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127982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5271</xdr:rowOff>
    </xdr:from>
    <xdr:to>
      <xdr:col>67</xdr:col>
      <xdr:colOff>101600</xdr:colOff>
      <xdr:row>37</xdr:row>
      <xdr:rowOff>106871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97998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5349</xdr:rowOff>
    </xdr:from>
    <xdr:to>
      <xdr:col>85</xdr:col>
      <xdr:colOff>127000</xdr:colOff>
      <xdr:row>57</xdr:row>
      <xdr:rowOff>96968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77999"/>
          <a:ext cx="838200" cy="9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96968</xdr:rowOff>
    </xdr:from>
    <xdr:to>
      <xdr:col>81</xdr:col>
      <xdr:colOff>50800</xdr:colOff>
      <xdr:row>57</xdr:row>
      <xdr:rowOff>131389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69618"/>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122424</xdr:rowOff>
    </xdr:from>
    <xdr:to>
      <xdr:col>76</xdr:col>
      <xdr:colOff>114300</xdr:colOff>
      <xdr:row>57</xdr:row>
      <xdr:rowOff>131389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23624"/>
          <a:ext cx="889000" cy="18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122424</xdr:rowOff>
    </xdr:from>
    <xdr:to>
      <xdr:col>71</xdr:col>
      <xdr:colOff>177800</xdr:colOff>
      <xdr:row>57</xdr:row>
      <xdr:rowOff>50122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23624"/>
          <a:ext cx="889000" cy="9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162679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125999</xdr:rowOff>
    </xdr:from>
    <xdr:to>
      <xdr:col>85</xdr:col>
      <xdr:colOff>177800</xdr:colOff>
      <xdr:row>57</xdr:row>
      <xdr:rowOff>56149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104426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0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46168</xdr:rowOff>
    </xdr:from>
    <xdr:to>
      <xdr:col>81</xdr:col>
      <xdr:colOff>101600</xdr:colOff>
      <xdr:row>57</xdr:row>
      <xdr:rowOff>147768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138895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80589</xdr:rowOff>
    </xdr:from>
    <xdr:to>
      <xdr:col>76</xdr:col>
      <xdr:colOff>165100</xdr:colOff>
      <xdr:row>58</xdr:row>
      <xdr:rowOff>10739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1866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71624</xdr:rowOff>
    </xdr:from>
    <xdr:to>
      <xdr:col>72</xdr:col>
      <xdr:colOff>38100</xdr:colOff>
      <xdr:row>57</xdr:row>
      <xdr:rowOff>1774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164351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170772</xdr:rowOff>
    </xdr:from>
    <xdr:to>
      <xdr:col>67</xdr:col>
      <xdr:colOff>101600</xdr:colOff>
      <xdr:row>57</xdr:row>
      <xdr:rowOff>100922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92049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45917</xdr:rowOff>
    </xdr:from>
    <xdr:to>
      <xdr:col>85</xdr:col>
      <xdr:colOff>127000</xdr:colOff>
      <xdr:row>76</xdr:row>
      <xdr:rowOff>59519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2561767"/>
          <a:ext cx="838200" cy="5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137507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29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85865</xdr:rowOff>
    </xdr:from>
    <xdr:to>
      <xdr:col>81</xdr:col>
      <xdr:colOff>50800</xdr:colOff>
      <xdr:row>76</xdr:row>
      <xdr:rowOff>59519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2944615"/>
          <a:ext cx="889000" cy="14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120133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5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85865</xdr:rowOff>
    </xdr:from>
    <xdr:to>
      <xdr:col>76</xdr:col>
      <xdr:colOff>114300</xdr:colOff>
      <xdr:row>76</xdr:row>
      <xdr:rowOff>61233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2944615"/>
          <a:ext cx="889000" cy="1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112989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106667</xdr:rowOff>
    </xdr:from>
    <xdr:to>
      <xdr:col>71</xdr:col>
      <xdr:colOff>177800</xdr:colOff>
      <xdr:row>76</xdr:row>
      <xdr:rowOff>61233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2279617"/>
          <a:ext cx="889000" cy="81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167226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251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166567</xdr:rowOff>
    </xdr:from>
    <xdr:to>
      <xdr:col>85</xdr:col>
      <xdr:colOff>177800</xdr:colOff>
      <xdr:row>73</xdr:row>
      <xdr:rowOff>96717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25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17994</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23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8719</xdr:rowOff>
    </xdr:from>
    <xdr:to>
      <xdr:col>81</xdr:col>
      <xdr:colOff>101600</xdr:colOff>
      <xdr:row>76</xdr:row>
      <xdr:rowOff>110319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0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126846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281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35065</xdr:rowOff>
    </xdr:from>
    <xdr:to>
      <xdr:col>76</xdr:col>
      <xdr:colOff>165100</xdr:colOff>
      <xdr:row>75</xdr:row>
      <xdr:rowOff>136665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28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153192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26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10433</xdr:rowOff>
    </xdr:from>
    <xdr:to>
      <xdr:col>72</xdr:col>
      <xdr:colOff>38100</xdr:colOff>
      <xdr:row>76</xdr:row>
      <xdr:rowOff>112033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0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103160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13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55867</xdr:rowOff>
    </xdr:from>
    <xdr:to>
      <xdr:col>67</xdr:col>
      <xdr:colOff>101600</xdr:colOff>
      <xdr:row>71</xdr:row>
      <xdr:rowOff>157467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22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2544</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20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126012</xdr:rowOff>
    </xdr:from>
    <xdr:to>
      <xdr:col>85</xdr:col>
      <xdr:colOff>127000</xdr:colOff>
      <xdr:row>98</xdr:row>
      <xdr:rowOff>140357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28112"/>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135714</xdr:rowOff>
    </xdr:from>
    <xdr:to>
      <xdr:col>81</xdr:col>
      <xdr:colOff>50800</xdr:colOff>
      <xdr:row>98</xdr:row>
      <xdr:rowOff>140357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937814"/>
          <a:ext cx="88900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135714</xdr:rowOff>
    </xdr:from>
    <xdr:to>
      <xdr:col>76</xdr:col>
      <xdr:colOff>114300</xdr:colOff>
      <xdr:row>98</xdr:row>
      <xdr:rowOff>154574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37814"/>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154574</xdr:rowOff>
    </xdr:from>
    <xdr:to>
      <xdr:col>71</xdr:col>
      <xdr:colOff>177800</xdr:colOff>
      <xdr:row>98</xdr:row>
      <xdr:rowOff>166932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956674"/>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75212</xdr:rowOff>
    </xdr:from>
    <xdr:to>
      <xdr:col>85</xdr:col>
      <xdr:colOff>177800</xdr:colOff>
      <xdr:row>99</xdr:row>
      <xdr:rowOff>5362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161589</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89557</xdr:rowOff>
    </xdr:from>
    <xdr:to>
      <xdr:col>81</xdr:col>
      <xdr:colOff>101600</xdr:colOff>
      <xdr:row>99</xdr:row>
      <xdr:rowOff>19707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10834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84914</xdr:rowOff>
    </xdr:from>
    <xdr:to>
      <xdr:col>76</xdr:col>
      <xdr:colOff>165100</xdr:colOff>
      <xdr:row>99</xdr:row>
      <xdr:rowOff>15064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6191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103774</xdr:rowOff>
    </xdr:from>
    <xdr:to>
      <xdr:col>72</xdr:col>
      <xdr:colOff>38100</xdr:colOff>
      <xdr:row>99</xdr:row>
      <xdr:rowOff>33924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9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25051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116132</xdr:rowOff>
    </xdr:from>
    <xdr:to>
      <xdr:col>67</xdr:col>
      <xdr:colOff>101600</xdr:colOff>
      <xdr:row>99</xdr:row>
      <xdr:rowOff>46282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9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37409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70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目的別経費について、総務費における住民一人当たりのコストは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200,947</a:t>
          </a:r>
          <a:r>
            <a:rPr kumimoji="1" lang="ja-JP" altLang="en-US" sz="1300">
              <a:latin typeface="ＭＳ Ｐゴシック" panose="020B0600070205080204" pitchFamily="50" charset="-128"/>
              <a:ea typeface="ＭＳ Ｐゴシック" panose="020B0600070205080204" pitchFamily="50" charset="-128"/>
            </a:rPr>
            <a:t>円で、類似団体平均、全国平均、宮崎県平均を上回っているが、令和元年度から開始した新庁舎建設事業（令和４年度で完了）や堅調な伸びを示すふるさと納税関連推進事業に伴うものである。次に民生費における住民一人当たりコストは</a:t>
          </a:r>
          <a:r>
            <a:rPr kumimoji="1" lang="en-US" altLang="ja-JP" sz="1300">
              <a:latin typeface="ＭＳ Ｐゴシック" panose="020B0600070205080204" pitchFamily="50" charset="-128"/>
              <a:ea typeface="ＭＳ Ｐゴシック" panose="020B0600070205080204" pitchFamily="50" charset="-128"/>
            </a:rPr>
            <a:t>256,780</a:t>
          </a:r>
          <a:r>
            <a:rPr kumimoji="1" lang="ja-JP" altLang="en-US" sz="1300">
              <a:latin typeface="ＭＳ Ｐゴシック" panose="020B0600070205080204" pitchFamily="50" charset="-128"/>
              <a:ea typeface="ＭＳ Ｐゴシック" panose="020B0600070205080204" pitchFamily="50" charset="-128"/>
            </a:rPr>
            <a:t>円で、これも類似団体平均、全国平均、宮崎県平均を大きく上回っている。生活保護費や児童福祉費、国民健康保険事業特別会計や介護保険事業特別会計への繰出金に係る決算額の比率が高くなっているためである。農林水産業費の住民一人当たりコストは</a:t>
          </a:r>
          <a:r>
            <a:rPr kumimoji="1" lang="en-US" altLang="ja-JP" sz="1300">
              <a:latin typeface="ＭＳ Ｐゴシック" panose="020B0600070205080204" pitchFamily="50" charset="-128"/>
              <a:ea typeface="ＭＳ Ｐゴシック" panose="020B0600070205080204" pitchFamily="50" charset="-128"/>
            </a:rPr>
            <a:t>81,226</a:t>
          </a:r>
          <a:r>
            <a:rPr kumimoji="1" lang="ja-JP" altLang="en-US" sz="1300">
              <a:latin typeface="ＭＳ Ｐゴシック" panose="020B0600070205080204" pitchFamily="50" charset="-128"/>
              <a:ea typeface="ＭＳ Ｐゴシック" panose="020B0600070205080204" pitchFamily="50" charset="-128"/>
            </a:rPr>
            <a:t>円と前年度に引き続き大きく伸び、類似団体内でも一位となっている。畜産競争力強化整備事業や新規就農者用ハウス団地整備事業等によるものが主な要因である。一方、公債費における住民一人当たりコストは</a:t>
          </a:r>
          <a:r>
            <a:rPr kumimoji="1" lang="en-US" altLang="ja-JP" sz="1300">
              <a:latin typeface="ＭＳ Ｐゴシック" panose="020B0600070205080204" pitchFamily="50" charset="-128"/>
              <a:ea typeface="ＭＳ Ｐゴシック" panose="020B0600070205080204" pitchFamily="50" charset="-128"/>
            </a:rPr>
            <a:t>32,958</a:t>
          </a:r>
          <a:r>
            <a:rPr kumimoji="1" lang="ja-JP" altLang="en-US" sz="1300">
              <a:latin typeface="ＭＳ Ｐゴシック" panose="020B0600070205080204" pitchFamily="50" charset="-128"/>
              <a:ea typeface="ＭＳ Ｐゴシック" panose="020B0600070205080204" pitchFamily="50" charset="-128"/>
            </a:rPr>
            <a:t>円であり、類似団体平均、全国平均、宮崎県平均をそれぞれ下回り、類似団体内では一番低い数値となっている。要因としては、過去の繰上償還や起債抑制により地方債残高が低いことがあげられる。これから新庁舎建設事業による起債償還が本格化することから、引き続き新規の起債発行を適正額に留めるなど公債費の抑制を図り、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財政調整基金残高は、臨時経済対策費（令和４年度の普通交付税追加交付分）として取り崩したことにより、８億</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百万円となった。災害等不測の事態に備えるため標準財政規模の約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％程度を保有するためには前年度程度の残高が必要。</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実質収支額は６億</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百万円、標準財政規模比は</a:t>
          </a:r>
          <a:r>
            <a:rPr kumimoji="1" lang="en-US" altLang="ja-JP" sz="1200">
              <a:latin typeface="ＭＳ ゴシック" pitchFamily="49" charset="-128"/>
              <a:ea typeface="ＭＳ ゴシック" pitchFamily="49" charset="-128"/>
            </a:rPr>
            <a:t>7.19</a:t>
          </a:r>
          <a:r>
            <a:rPr kumimoji="1" lang="ja-JP" altLang="en-US" sz="1200">
              <a:latin typeface="ＭＳ ゴシック" pitchFamily="49" charset="-128"/>
              <a:ea typeface="ＭＳ ゴシック" pitchFamily="49" charset="-128"/>
            </a:rPr>
            <a:t>％となり前年度より</a:t>
          </a:r>
          <a:r>
            <a:rPr kumimoji="1" lang="en-US" altLang="ja-JP" sz="1200">
              <a:latin typeface="ＭＳ ゴシック" pitchFamily="49" charset="-128"/>
              <a:ea typeface="ＭＳ ゴシック" pitchFamily="49" charset="-128"/>
            </a:rPr>
            <a:t>0.85</a:t>
          </a:r>
          <a:r>
            <a:rPr kumimoji="1" lang="ja-JP" altLang="en-US" sz="1200">
              <a:latin typeface="ＭＳ ゴシック" pitchFamily="49" charset="-128"/>
              <a:ea typeface="ＭＳ ゴシック" pitchFamily="49" charset="-128"/>
            </a:rPr>
            <a:t>ポイント減少したが例年同様高い水準となった。また、財政調整基金の取崩し相当額を積み立てることができなかったため、実質単年度収支は▲１億</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百万円となり、実質単年度収支の標準財政規模比は前年度より</a:t>
          </a:r>
          <a:r>
            <a:rPr kumimoji="1" lang="en-US" altLang="ja-JP" sz="1200">
              <a:latin typeface="ＭＳ ゴシック" pitchFamily="49" charset="-128"/>
              <a:ea typeface="ＭＳ ゴシック" pitchFamily="49" charset="-128"/>
            </a:rPr>
            <a:t>2.12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1.84</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連結実質赤字比率の分子を構成する各会計の収支は全て黒字となっており、適正な財政運営が図られている。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水道料金の改定により黒字額が増加し、一般会計においては固定資産税の伸びや堅調なふるさと納税寄付金により黒字が確保されており、その他の会計においても前年度同様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多くのインフラ資産を保有する水道事業会計や公共下水道事業会計においては、老朽化等による改修や耐震化工事といった費用が増加していく見込みであり、施設の集約化などによる物件費等支出の抑制や収納率の向上、滞納額の縮減、料金収入等の見直しなどを行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全会計において、これらの取り組みを通じて財政基盤の強化に努める。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元利償還金については、新庁舎建設事業の償還が本格化することから微増の状態が続くこととなる。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公営企業債の元利償還金に対する繰入金は起債残高の減少に伴い逓減傾向となり、「元利償還金等（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）」全体では前年度から４百万円増の</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）」については、毎年減少傾向となっている。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これらの結果、前年度から</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百万円増の２億</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前述のとおり、新庁舎建設事業の償還が本格化することから、引き続き適正な起債発行に努める。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「将来負担額（Ａ）」は新庁舎建設事業による一般会計等に係る地方債の現在高が増加していたが、令和４年度で完了したことにより６億</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百万円減少したこと、また公営企業債残高の減に伴い公営企業債等繰入見込額も減少していること等により８億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Ｂ）」は、主にふるさと納税寄付金の堅調な伸びによるふるさと振興基金への積み増しや、今後予定されている中学校再編に伴う西都中学校改修の財源の一部として基金を積み立てていること等により増加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これらの結果、令和５年度における将来負担比率の分子は引き続き「ー（マイナス）」となる▲</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積立金は、ふるさと納税寄付金の堅調な伸びに伴い、ふるさと振興基金に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百万円積み立てるなど、全体で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環境整備事業基金から西都児湯環境整備事務組合負担金や下水道事業会計等へ５億９百万円、市債管理基金から起債償還の財源として４億円、ふるさと振興基金から対象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ふるさと納税寄付金の状況に大きく左右されるが、今後は新庁舎建設事業の起債償還の本格化、中学校再編に伴う校舎建設事業といった大型事業等も計画されているため、繰越金等を活用し、それぞれの基金への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ふるさと納税寄付金の適正管理及び運用を目的とした基金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環境整備に関する建設事業及び維持管理の財源に使用する基金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公共施設の整備又は公共用地の取得に関する事業の財源に使用する基金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職員の退職手当の財源に使用する基金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下水道施設の維持管理の財源に使用する基金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ふるさと納税寄付金の増により８億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前年度からの純繰越金の一部など優先的に積み増しを行った結果、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新庁舎建設事業の財源として活用したが、今後の大型事業に備えて４億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定年退職者の年度ごとの状況により基金残高を調整した結果、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今後の大型事業に備え、１億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ふるさと納税寄付金の状況により、それぞれの年度ごとに判断する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環境事業に関する需要はいまだ多いため、財源不足が解消すれば積み増す方向で検討している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今後の大型事業への備えとして積み増し予定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退職者の状況に応じて必要額を積み立てる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今後の大型事業への備えとして積み増し予定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令和４年度に積み立てた臨時経済対策費分１億円を取り崩したが、１百万円の積み立てに留まったため、基金残高は１億円減の８億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近年勢いを増す災害や不安定な経済情勢への対応のため、過去の実績等も勘案しながら、令和５年度はその水準に達していないが、基本的に標準財政規模の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％程度の基金残高水準を維持いていくように努める。また、年度ごとの財政事業に応じて積み増しや取り崩しを行うこととしている。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取り崩しは例年３億円のところ、令和５年度は４億円となった。積立額は前年度からの純繰越金の１／２を積み立てたこと等により、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億９百万円となった。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純繰越金の１／２を積み立てることとしている。今後は新庁舎建設事業に係る起債償還が本格化することや中学校再編といった大型事業も計画されているため、それらに備えた積み増し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24692494</v>
      </c>
      <c r="BO4" s="436"/>
      <c r="BP4" s="436"/>
      <c r="BQ4" s="436"/>
      <c r="BR4" s="436"/>
      <c r="BS4" s="436"/>
      <c r="BT4" s="436"/>
      <c r="BU4" s="437"/>
      <c r="BV4" s="435">
        <v>24037074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7.2</v>
      </c>
      <c r="CU4" s="576"/>
      <c r="CV4" s="576"/>
      <c r="CW4" s="576"/>
      <c r="CX4" s="576"/>
      <c r="CY4" s="576"/>
      <c r="CZ4" s="576"/>
      <c r="DA4" s="577"/>
      <c r="DB4" s="575">
        <v>8</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23736904</v>
      </c>
      <c r="BO5" s="407"/>
      <c r="BP5" s="407"/>
      <c r="BQ5" s="407"/>
      <c r="BR5" s="407"/>
      <c r="BS5" s="407"/>
      <c r="BT5" s="407"/>
      <c r="BU5" s="408"/>
      <c r="BV5" s="406">
        <v>23095065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90.9</v>
      </c>
      <c r="CU5" s="404"/>
      <c r="CV5" s="404"/>
      <c r="CW5" s="404"/>
      <c r="CX5" s="404"/>
      <c r="CY5" s="404"/>
      <c r="CZ5" s="404"/>
      <c r="DA5" s="405"/>
      <c r="DB5" s="403">
        <v>88.8</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955590</v>
      </c>
      <c r="BO6" s="407"/>
      <c r="BP6" s="407"/>
      <c r="BQ6" s="407"/>
      <c r="BR6" s="407"/>
      <c r="BS6" s="407"/>
      <c r="BT6" s="407"/>
      <c r="BU6" s="408"/>
      <c r="BV6" s="406">
        <v>942009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91.4</v>
      </c>
      <c r="CU6" s="550"/>
      <c r="CV6" s="550"/>
      <c r="CW6" s="550"/>
      <c r="CX6" s="550"/>
      <c r="CY6" s="550"/>
      <c r="CZ6" s="550"/>
      <c r="DA6" s="551"/>
      <c r="DB6" s="549">
        <v>89.9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290511</v>
      </c>
      <c r="BO7" s="407"/>
      <c r="BP7" s="407"/>
      <c r="BQ7" s="407"/>
      <c r="BR7" s="407"/>
      <c r="BS7" s="407"/>
      <c r="BT7" s="407"/>
      <c r="BU7" s="408"/>
      <c r="BV7" s="406">
        <v>205809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9254103</v>
      </c>
      <c r="CU7" s="407"/>
      <c r="CV7" s="407"/>
      <c r="CW7" s="407"/>
      <c r="CX7" s="407"/>
      <c r="CY7" s="407"/>
      <c r="CZ7" s="407"/>
      <c r="DA7" s="408"/>
      <c r="DB7" s="406">
        <v>9159398</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665079</v>
      </c>
      <c r="BO8" s="407"/>
      <c r="BP8" s="407"/>
      <c r="BQ8" s="407"/>
      <c r="BR8" s="407"/>
      <c r="BS8" s="407"/>
      <c r="BT8" s="407"/>
      <c r="BU8" s="408"/>
      <c r="BV8" s="406">
        <v>736200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0.38</v>
      </c>
      <c r="CU8" s="510"/>
      <c r="CV8" s="510"/>
      <c r="CW8" s="510"/>
      <c r="CX8" s="510"/>
      <c r="CY8" s="510"/>
      <c r="CZ8" s="510"/>
      <c r="DA8" s="511"/>
      <c r="DB8" s="509">
        <v>0.39</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28610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-71121</v>
      </c>
      <c r="BO9" s="407"/>
      <c r="BP9" s="407"/>
      <c r="BQ9" s="407"/>
      <c r="BR9" s="407"/>
      <c r="BS9" s="407"/>
      <c r="BT9" s="407"/>
      <c r="BU9" s="408"/>
      <c r="BV9" s="406">
        <v>11427</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5.2</v>
      </c>
      <c r="CU9" s="404"/>
      <c r="CV9" s="404"/>
      <c r="CW9" s="404"/>
      <c r="CX9" s="404"/>
      <c r="CY9" s="404"/>
      <c r="CZ9" s="404"/>
      <c r="DA9" s="405"/>
      <c r="DB9" s="403">
        <v>5.5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30683</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1044</v>
      </c>
      <c r="BO10" s="407"/>
      <c r="BP10" s="407"/>
      <c r="BQ10" s="407"/>
      <c r="BR10" s="407"/>
      <c r="BS10" s="407"/>
      <c r="BT10" s="407"/>
      <c r="BU10" s="408"/>
      <c r="BV10" s="406">
        <v>356621</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119</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28503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119</v>
      </c>
      <c r="AV12" s="465"/>
      <c r="AW12" s="465"/>
      <c r="AX12" s="465"/>
      <c r="AY12" s="420" t="s">
        <v>128</v>
      </c>
      <c r="AZ12" s="421"/>
      <c r="BA12" s="421"/>
      <c r="BB12" s="421"/>
      <c r="BC12" s="421"/>
      <c r="BD12" s="421"/>
      <c r="BE12" s="421"/>
      <c r="BF12" s="421"/>
      <c r="BG12" s="421"/>
      <c r="BH12" s="421"/>
      <c r="BI12" s="421"/>
      <c r="BJ12" s="421"/>
      <c r="BK12" s="421"/>
      <c r="BL12" s="421"/>
      <c r="BM12" s="422"/>
      <c r="BN12" s="406">
        <v>100404</v>
      </c>
      <c r="BO12" s="407"/>
      <c r="BP12" s="407"/>
      <c r="BQ12" s="407"/>
      <c r="BR12" s="407"/>
      <c r="BS12" s="407"/>
      <c r="BT12" s="407"/>
      <c r="BU12" s="408"/>
      <c r="BV12" s="406">
        <v>342255</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28250</v>
      </c>
      <c r="S13" s="494"/>
      <c r="T13" s="494"/>
      <c r="U13" s="494"/>
      <c r="V13" s="495"/>
      <c r="W13" s="496" t="s">
        <v>131</v>
      </c>
      <c r="X13" s="392"/>
      <c r="Y13" s="392"/>
      <c r="Z13" s="392"/>
      <c r="AA13" s="392"/>
      <c r="AB13" s="393"/>
      <c r="AC13" s="359">
        <v>3132</v>
      </c>
      <c r="AD13" s="360"/>
      <c r="AE13" s="360"/>
      <c r="AF13" s="360"/>
      <c r="AG13" s="361"/>
      <c r="AH13" s="359">
        <v>3732</v>
      </c>
      <c r="AI13" s="360"/>
      <c r="AJ13" s="360"/>
      <c r="AK13" s="360"/>
      <c r="AL13" s="419"/>
      <c r="AM13" s="463" t="s">
        <v>132</v>
      </c>
      <c r="AN13" s="363"/>
      <c r="AO13" s="363"/>
      <c r="AP13" s="363"/>
      <c r="AQ13" s="363"/>
      <c r="AR13" s="363"/>
      <c r="AS13" s="363"/>
      <c r="AT13" s="364"/>
      <c r="AU13" s="464" t="s">
        <v>119</v>
      </c>
      <c r="AV13" s="465"/>
      <c r="AW13" s="465"/>
      <c r="AX13" s="465"/>
      <c r="AY13" s="420" t="s">
        <v>133</v>
      </c>
      <c r="AZ13" s="421"/>
      <c r="BA13" s="421"/>
      <c r="BB13" s="421"/>
      <c r="BC13" s="421"/>
      <c r="BD13" s="421"/>
      <c r="BE13" s="421"/>
      <c r="BF13" s="421"/>
      <c r="BG13" s="421"/>
      <c r="BH13" s="421"/>
      <c r="BI13" s="421"/>
      <c r="BJ13" s="421"/>
      <c r="BK13" s="421"/>
      <c r="BL13" s="421"/>
      <c r="BM13" s="422"/>
      <c r="BN13" s="406">
        <v>-170481</v>
      </c>
      <c r="BO13" s="407"/>
      <c r="BP13" s="407"/>
      <c r="BQ13" s="407"/>
      <c r="BR13" s="407"/>
      <c r="BS13" s="407"/>
      <c r="BT13" s="407"/>
      <c r="BU13" s="408"/>
      <c r="BV13" s="406">
        <v>25793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2.8</v>
      </c>
      <c r="CU13" s="404"/>
      <c r="CV13" s="404"/>
      <c r="CW13" s="404"/>
      <c r="CX13" s="404"/>
      <c r="CY13" s="404"/>
      <c r="CZ13" s="404"/>
      <c r="DA13" s="405"/>
      <c r="DB13" s="403">
        <v>2.6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28867</v>
      </c>
      <c r="S14" s="494"/>
      <c r="T14" s="494"/>
      <c r="U14" s="494"/>
      <c r="V14" s="495"/>
      <c r="W14" s="497"/>
      <c r="X14" s="395"/>
      <c r="Y14" s="395"/>
      <c r="Z14" s="395"/>
      <c r="AA14" s="395"/>
      <c r="AB14" s="396"/>
      <c r="AC14" s="486">
        <v>23.2</v>
      </c>
      <c r="AD14" s="487"/>
      <c r="AE14" s="487"/>
      <c r="AF14" s="487"/>
      <c r="AG14" s="488"/>
      <c r="AH14" s="486">
        <v>25.3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28690</v>
      </c>
      <c r="S15" s="494"/>
      <c r="T15" s="494"/>
      <c r="U15" s="494"/>
      <c r="V15" s="495"/>
      <c r="W15" s="496" t="s">
        <v>137</v>
      </c>
      <c r="X15" s="392"/>
      <c r="Y15" s="392"/>
      <c r="Z15" s="392"/>
      <c r="AA15" s="392"/>
      <c r="AB15" s="393"/>
      <c r="AC15" s="359">
        <v>2849</v>
      </c>
      <c r="AD15" s="360"/>
      <c r="AE15" s="360"/>
      <c r="AF15" s="360"/>
      <c r="AG15" s="361"/>
      <c r="AH15" s="359">
        <v>3097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3266690</v>
      </c>
      <c r="BO15" s="436"/>
      <c r="BP15" s="436"/>
      <c r="BQ15" s="436"/>
      <c r="BR15" s="436"/>
      <c r="BS15" s="436"/>
      <c r="BT15" s="436"/>
      <c r="BU15" s="437"/>
      <c r="BV15" s="435">
        <v>3187429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21.1</v>
      </c>
      <c r="AD16" s="487"/>
      <c r="AE16" s="487"/>
      <c r="AF16" s="487"/>
      <c r="AG16" s="488"/>
      <c r="AH16" s="486">
        <v>21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8413591</v>
      </c>
      <c r="BO16" s="407"/>
      <c r="BP16" s="407"/>
      <c r="BQ16" s="407"/>
      <c r="BR16" s="407"/>
      <c r="BS16" s="407"/>
      <c r="BT16" s="407"/>
      <c r="BU16" s="408"/>
      <c r="BV16" s="406">
        <v>8259777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7532</v>
      </c>
      <c r="AD17" s="360"/>
      <c r="AE17" s="360"/>
      <c r="AF17" s="360"/>
      <c r="AG17" s="361"/>
      <c r="AH17" s="359">
        <v>7925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4055010</v>
      </c>
      <c r="BO17" s="407"/>
      <c r="BP17" s="407"/>
      <c r="BQ17" s="407"/>
      <c r="BR17" s="407"/>
      <c r="BS17" s="407"/>
      <c r="BT17" s="407"/>
      <c r="BU17" s="408"/>
      <c r="BV17" s="406">
        <v>3973194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438.79</v>
      </c>
      <c r="M18" s="459"/>
      <c r="N18" s="459"/>
      <c r="O18" s="459"/>
      <c r="P18" s="459"/>
      <c r="Q18" s="459"/>
      <c r="R18" s="460"/>
      <c r="S18" s="460"/>
      <c r="T18" s="460"/>
      <c r="U18" s="460"/>
      <c r="V18" s="461"/>
      <c r="W18" s="477"/>
      <c r="X18" s="478"/>
      <c r="Y18" s="478"/>
      <c r="Z18" s="478"/>
      <c r="AA18" s="478"/>
      <c r="AB18" s="502"/>
      <c r="AC18" s="376">
        <v>55.7</v>
      </c>
      <c r="AD18" s="377"/>
      <c r="AE18" s="377"/>
      <c r="AF18" s="377"/>
      <c r="AG18" s="462"/>
      <c r="AH18" s="376">
        <v>53.7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8691966</v>
      </c>
      <c r="BO18" s="407"/>
      <c r="BP18" s="407"/>
      <c r="BQ18" s="407"/>
      <c r="BR18" s="407"/>
      <c r="BS18" s="407"/>
      <c r="BT18" s="407"/>
      <c r="BU18" s="408"/>
      <c r="BV18" s="406">
        <v>8475590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65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17517198</v>
      </c>
      <c r="BO19" s="407"/>
      <c r="BP19" s="407"/>
      <c r="BQ19" s="407"/>
      <c r="BR19" s="407"/>
      <c r="BS19" s="407"/>
      <c r="BT19" s="407"/>
      <c r="BU19" s="408"/>
      <c r="BV19" s="406">
        <v>16019019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11783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11589338</v>
      </c>
      <c r="BO22" s="436"/>
      <c r="BP22" s="436"/>
      <c r="BQ22" s="436"/>
      <c r="BR22" s="436"/>
      <c r="BS22" s="436"/>
      <c r="BT22" s="436"/>
      <c r="BU22" s="437"/>
      <c r="BV22" s="435">
        <v>12269098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9537278</v>
      </c>
      <c r="BO23" s="407"/>
      <c r="BP23" s="407"/>
      <c r="BQ23" s="407"/>
      <c r="BR23" s="407"/>
      <c r="BS23" s="407"/>
      <c r="BT23" s="407"/>
      <c r="BU23" s="408"/>
      <c r="BV23" s="406">
        <v>10234736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8400</v>
      </c>
      <c r="R24" s="360"/>
      <c r="S24" s="360"/>
      <c r="T24" s="360"/>
      <c r="U24" s="360"/>
      <c r="V24" s="361"/>
      <c r="W24" s="449"/>
      <c r="X24" s="386"/>
      <c r="Y24" s="387"/>
      <c r="Z24" s="362" t="s">
        <v>162</v>
      </c>
      <c r="AA24" s="363"/>
      <c r="AB24" s="363"/>
      <c r="AC24" s="363"/>
      <c r="AD24" s="363"/>
      <c r="AE24" s="363"/>
      <c r="AF24" s="363"/>
      <c r="AG24" s="364"/>
      <c r="AH24" s="359">
        <v>323</v>
      </c>
      <c r="AI24" s="360"/>
      <c r="AJ24" s="360"/>
      <c r="AK24" s="360"/>
      <c r="AL24" s="361"/>
      <c r="AM24" s="359">
        <v>1026494</v>
      </c>
      <c r="AN24" s="360"/>
      <c r="AO24" s="360"/>
      <c r="AP24" s="360"/>
      <c r="AQ24" s="360"/>
      <c r="AR24" s="361"/>
      <c r="AS24" s="359">
        <v>3178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6974263</v>
      </c>
      <c r="BO24" s="407"/>
      <c r="BP24" s="407"/>
      <c r="BQ24" s="407"/>
      <c r="BR24" s="407"/>
      <c r="BS24" s="407"/>
      <c r="BT24" s="407"/>
      <c r="BU24" s="408"/>
      <c r="BV24" s="406">
        <v>7220313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6700</v>
      </c>
      <c r="R25" s="360"/>
      <c r="S25" s="360"/>
      <c r="T25" s="360"/>
      <c r="U25" s="360"/>
      <c r="V25" s="361"/>
      <c r="W25" s="449"/>
      <c r="X25" s="386"/>
      <c r="Y25" s="387"/>
      <c r="Z25" s="362" t="s">
        <v>165</v>
      </c>
      <c r="AA25" s="363"/>
      <c r="AB25" s="363"/>
      <c r="AC25" s="363"/>
      <c r="AD25" s="363"/>
      <c r="AE25" s="363"/>
      <c r="AF25" s="363"/>
      <c r="AG25" s="364"/>
      <c r="AH25" s="359">
        <v>46</v>
      </c>
      <c r="AI25" s="360"/>
      <c r="AJ25" s="360"/>
      <c r="AK25" s="360"/>
      <c r="AL25" s="361"/>
      <c r="AM25" s="359">
        <v>146648</v>
      </c>
      <c r="AN25" s="360"/>
      <c r="AO25" s="360"/>
      <c r="AP25" s="360"/>
      <c r="AQ25" s="360"/>
      <c r="AR25" s="361"/>
      <c r="AS25" s="359">
        <v>3188</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959163</v>
      </c>
      <c r="BO25" s="436"/>
      <c r="BP25" s="436"/>
      <c r="BQ25" s="436"/>
      <c r="BR25" s="436"/>
      <c r="BS25" s="436"/>
      <c r="BT25" s="436"/>
      <c r="BU25" s="437"/>
      <c r="BV25" s="435">
        <v>746500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6070</v>
      </c>
      <c r="R26" s="360"/>
      <c r="S26" s="360"/>
      <c r="T26" s="360"/>
      <c r="U26" s="360"/>
      <c r="V26" s="361"/>
      <c r="W26" s="449"/>
      <c r="X26" s="386"/>
      <c r="Y26" s="387"/>
      <c r="Z26" s="362" t="s">
        <v>168</v>
      </c>
      <c r="AA26" s="417"/>
      <c r="AB26" s="417"/>
      <c r="AC26" s="417"/>
      <c r="AD26" s="417"/>
      <c r="AE26" s="417"/>
      <c r="AF26" s="417"/>
      <c r="AG26" s="418"/>
      <c r="AH26" s="359">
        <v>5</v>
      </c>
      <c r="AI26" s="360"/>
      <c r="AJ26" s="360"/>
      <c r="AK26" s="360"/>
      <c r="AL26" s="361"/>
      <c r="AM26" s="359">
        <v>18895</v>
      </c>
      <c r="AN26" s="360"/>
      <c r="AO26" s="360"/>
      <c r="AP26" s="360"/>
      <c r="AQ26" s="360"/>
      <c r="AR26" s="361"/>
      <c r="AS26" s="359">
        <v>3779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4240</v>
      </c>
      <c r="R27" s="360"/>
      <c r="S27" s="360"/>
      <c r="T27" s="360"/>
      <c r="U27" s="360"/>
      <c r="V27" s="361"/>
      <c r="W27" s="449"/>
      <c r="X27" s="386"/>
      <c r="Y27" s="387"/>
      <c r="Z27" s="362" t="s">
        <v>171</v>
      </c>
      <c r="AA27" s="363"/>
      <c r="AB27" s="363"/>
      <c r="AC27" s="363"/>
      <c r="AD27" s="363"/>
      <c r="AE27" s="363"/>
      <c r="AF27" s="363"/>
      <c r="AG27" s="364"/>
      <c r="AH27" s="359">
        <v>3</v>
      </c>
      <c r="AI27" s="360"/>
      <c r="AJ27" s="360"/>
      <c r="AK27" s="360"/>
      <c r="AL27" s="361"/>
      <c r="AM27" s="359">
        <v>11388</v>
      </c>
      <c r="AN27" s="360"/>
      <c r="AO27" s="360"/>
      <c r="AP27" s="360"/>
      <c r="AQ27" s="360"/>
      <c r="AR27" s="361"/>
      <c r="AS27" s="359">
        <v>3796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3610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827461</v>
      </c>
      <c r="BO28" s="436"/>
      <c r="BP28" s="436"/>
      <c r="BQ28" s="436"/>
      <c r="BR28" s="436"/>
      <c r="BS28" s="436"/>
      <c r="BT28" s="436"/>
      <c r="BU28" s="437"/>
      <c r="BV28" s="435">
        <v>926821</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13</v>
      </c>
      <c r="M29" s="360"/>
      <c r="N29" s="360"/>
      <c r="O29" s="360"/>
      <c r="P29" s="361"/>
      <c r="Q29" s="359">
        <v>3490</v>
      </c>
      <c r="R29" s="360"/>
      <c r="S29" s="360"/>
      <c r="T29" s="360"/>
      <c r="U29" s="360"/>
      <c r="V29" s="361"/>
      <c r="W29" s="450"/>
      <c r="X29" s="451"/>
      <c r="Y29" s="452"/>
      <c r="Z29" s="362" t="s">
        <v>177</v>
      </c>
      <c r="AA29" s="363"/>
      <c r="AB29" s="363"/>
      <c r="AC29" s="363"/>
      <c r="AD29" s="363"/>
      <c r="AE29" s="363"/>
      <c r="AF29" s="363"/>
      <c r="AG29" s="364"/>
      <c r="AH29" s="359">
        <v>326</v>
      </c>
      <c r="AI29" s="360"/>
      <c r="AJ29" s="360"/>
      <c r="AK29" s="360"/>
      <c r="AL29" s="361"/>
      <c r="AM29" s="359">
        <v>1037882</v>
      </c>
      <c r="AN29" s="360"/>
      <c r="AO29" s="360"/>
      <c r="AP29" s="360"/>
      <c r="AQ29" s="360"/>
      <c r="AR29" s="361"/>
      <c r="AS29" s="359">
        <v>3184</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1308509</v>
      </c>
      <c r="BO29" s="407"/>
      <c r="BP29" s="407"/>
      <c r="BQ29" s="407"/>
      <c r="BR29" s="407"/>
      <c r="BS29" s="407"/>
      <c r="BT29" s="407"/>
      <c r="BU29" s="408"/>
      <c r="BV29" s="406">
        <v>1263845</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8619325</v>
      </c>
      <c r="BO30" s="441"/>
      <c r="BP30" s="441"/>
      <c r="BQ30" s="441"/>
      <c r="BR30" s="441"/>
      <c r="BS30" s="441"/>
      <c r="BT30" s="441"/>
      <c r="BU30" s="442"/>
      <c r="BV30" s="440">
        <v>7368314</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7</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11</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15</v>
      </c>
      <c r="BX34" s="354"/>
      <c r="BY34" s="355" t="str">
        <f>IF('各会計、関係団体の財政状況及び健全化判断比率'!B68="","",'各会計、関係団体の財政状況及び健全化判断比率'!B68)</f>
        <v>宮崎県市町村総合事務組合　自治会館管理運営特別会計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宮崎県林業公社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市営住宅事業特別会計</v>
      </c>
      <c r="F35" s="355"/>
      <c r="G35" s="355"/>
      <c r="H35" s="355"/>
      <c r="I35" s="355"/>
      <c r="J35" s="355"/>
      <c r="K35" s="355"/>
      <c r="L35" s="355"/>
      <c r="M35" s="355"/>
      <c r="N35" s="355"/>
      <c r="O35" s="355"/>
      <c r="P35" s="355"/>
      <c r="Q35" s="355"/>
      <c r="R35" s="355"/>
      <c r="S35" s="355"/>
      <c r="T35" s="175"/>
      <c r="U35" s="354">
        <f>IF(W35="","",U34+1)</f>
        <v>8</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12</v>
      </c>
      <c r="AN35" s="354"/>
      <c r="AO35" s="355" t="str">
        <f>IF('各会計、関係団体の財政状況及び健全化判断比率'!B33="","",'各会計、関係団体の財政状況及び健全化判断比率'!B33)</f>
        <v>簡易水道事業会計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16</v>
      </c>
      <c r="BX35" s="354"/>
      <c r="BY35" s="355" t="str">
        <f>IF('各会計、関係団体の財政状況及び健全化判断比率'!B69="","",'各会計、関係団体の財政状況及び健全化判断比率'!B69)</f>
        <v>宮崎県後期高齢者医療広域連合　一般会計</v>
      </c>
      <c r="BZ35" s="355"/>
      <c r="CA35" s="355"/>
      <c r="CB35" s="355"/>
      <c r="CC35" s="355"/>
      <c r="CD35" s="355"/>
      <c r="CE35" s="355"/>
      <c r="CF35" s="355"/>
      <c r="CG35" s="355"/>
      <c r="CH35" s="355"/>
      <c r="CI35" s="355"/>
      <c r="CJ35" s="355"/>
      <c r="CK35" s="355"/>
      <c r="CL35" s="355"/>
      <c r="CM35" s="355"/>
      <c r="CN35" s="175"/>
      <c r="CO35" s="354">
        <f t="shared" ref="CO35:CO43" si="3">IF(CQ35="","",CO34+1)</f>
        <v>21</v>
      </c>
      <c r="CP35" s="354"/>
      <c r="CQ35" s="355" t="str">
        <f>IF('各会計、関係団体の財政状況及び健全化判断比率'!BS8="","",'各会計、関係団体の財政状況及び健全化判断比率'!BS8)</f>
        <v>地方独立行政法人　西都児湯医療センター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西都児湯障害認定審査会特別会計</v>
      </c>
      <c r="F36" s="355"/>
      <c r="G36" s="355"/>
      <c r="H36" s="355"/>
      <c r="I36" s="355"/>
      <c r="J36" s="355"/>
      <c r="K36" s="355"/>
      <c r="L36" s="355"/>
      <c r="M36" s="355"/>
      <c r="N36" s="355"/>
      <c r="O36" s="355"/>
      <c r="P36" s="355"/>
      <c r="Q36" s="355"/>
      <c r="R36" s="355"/>
      <c r="S36" s="355"/>
      <c r="T36" s="175"/>
      <c r="U36" s="354">
        <f t="shared" ref="U36:U43" si="4">IF(W36="","",U35+1)</f>
        <v>9</v>
      </c>
      <c r="V36" s="354"/>
      <c r="W36" s="355" t="str">
        <f>IF('各会計、関係団体の財政状況及び健全化判断比率'!B30="","",'各会計、関係団体の財政状況及び健全化判断比率'!B30)</f>
        <v>西都市西米良村介護認定審査会特別会計</v>
      </c>
      <c r="X36" s="355"/>
      <c r="Y36" s="355"/>
      <c r="Z36" s="355"/>
      <c r="AA36" s="355"/>
      <c r="AB36" s="355"/>
      <c r="AC36" s="355"/>
      <c r="AD36" s="355"/>
      <c r="AE36" s="355"/>
      <c r="AF36" s="355"/>
      <c r="AG36" s="355"/>
      <c r="AH36" s="355"/>
      <c r="AI36" s="355"/>
      <c r="AJ36" s="355"/>
      <c r="AK36" s="355"/>
      <c r="AL36" s="175"/>
      <c r="AM36" s="354">
        <f t="shared" si="0"/>
        <v>13</v>
      </c>
      <c r="AN36" s="354"/>
      <c r="AO36" s="355" t="str">
        <f>IF('各会計、関係団体の財政状況及び健全化判断比率'!B34="","",'各会計、関係団体の財政状況及び健全化判断比率'!B34)</f>
        <v>公共下水道事業会計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17</v>
      </c>
      <c r="BX36" s="354"/>
      <c r="BY36" s="355" t="str">
        <f>IF('各会計、関係団体の財政状況及び健全化判断比率'!B70="","",'各会計、関係団体の財政状況及び健全化判断比率'!B70)</f>
        <v>宮崎県後期高齢者医療広域連合　後期高齢者医療特別会計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f>IF(E37="","",C36+1)</f>
        <v>4</v>
      </c>
      <c r="D37" s="354"/>
      <c r="E37" s="355" t="str">
        <f>IF('各会計、関係団体の財政状況及び健全化判断比率'!B10="","",'各会計、関係団体の財政状況及び健全化判断比率'!B10)</f>
        <v>西都児湯いじめ問題対策専門家委員会特別会計</v>
      </c>
      <c r="F37" s="355"/>
      <c r="G37" s="355"/>
      <c r="H37" s="355"/>
      <c r="I37" s="355"/>
      <c r="J37" s="355"/>
      <c r="K37" s="355"/>
      <c r="L37" s="355"/>
      <c r="M37" s="355"/>
      <c r="N37" s="355"/>
      <c r="O37" s="355"/>
      <c r="P37" s="355"/>
      <c r="Q37" s="355"/>
      <c r="R37" s="355"/>
      <c r="S37" s="355"/>
      <c r="T37" s="175"/>
      <c r="U37" s="354">
        <f t="shared" si="4"/>
        <v>10</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f t="shared" si="0"/>
        <v>14</v>
      </c>
      <c r="AN37" s="354"/>
      <c r="AO37" s="355" t="str">
        <f>IF('各会計、関係団体の財政状況及び健全化判断比率'!B35="","",'各会計、関係団体の財政状況及び健全化判断比率'!B35)</f>
        <v>農業集落排水事業会計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18</v>
      </c>
      <c r="BX37" s="354"/>
      <c r="BY37" s="355" t="str">
        <f>IF('各会計、関係団体の財政状況及び健全化判断比率'!B71="","",'各会計、関係団体の財政状況及び健全化判断比率'!B71)</f>
        <v>西都児湯環境整備事務組合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f t="shared" ref="C38:C43" si="5">IF(E38="","",C37+1)</f>
        <v>5</v>
      </c>
      <c r="D38" s="354"/>
      <c r="E38" s="355" t="str">
        <f>IF('各会計、関係団体の財政状況及び健全化判断比率'!B11="","",'各会計、関係団体の財政状況及び健全化判断比率'!B11)</f>
        <v>西都児湯いじめ問題調査委員会特別会計</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19</v>
      </c>
      <c r="BX38" s="354"/>
      <c r="BY38" s="355" t="str">
        <f>IF('各会計、関係団体の財政状況及び健全化判断比率'!B72="","",'各会計、関係団体の財政状況及び健全化判断比率'!B72)</f>
        <v>一ツ瀬川営農飲雑用水広域水道企業団</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f t="shared" si="5"/>
        <v>6</v>
      </c>
      <c r="D39" s="354"/>
      <c r="E39" s="355" t="str">
        <f>IF('各会計、関係団体の財政状況及び健全化判断比率'!B12="","",'各会計、関係団体の財政状況及び健全化判断比率'!B12)</f>
        <v>西都児湯公平委員会特別会計</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NmbOr1TCWo+vltcopFcOUA+5mye5Wxrd6c6aE7UgXUqKp7V/ohfE+PgWL6mMcsVjxQrg7j1CI/6fKF8Jpoyu1A==" saltValue="xaiRlqtF5XmoiqdYfQ4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215</v>
      </c>
      <c r="C5" s="664"/>
      <c r="D5" s="664"/>
      <c r="E5" s="664"/>
      <c r="F5" s="664"/>
      <c r="G5" s="664"/>
      <c r="H5" s="664"/>
      <c r="I5" s="664"/>
      <c r="J5" s="664"/>
      <c r="K5" s="664"/>
      <c r="L5" s="664"/>
      <c r="M5" s="664"/>
      <c r="N5" s="664"/>
      <c r="O5" s="664"/>
      <c r="P5" s="664"/>
      <c r="Q5" s="665"/>
      <c r="R5" s="660">
        <v>3306731</v>
      </c>
      <c r="S5" s="661"/>
      <c r="T5" s="661"/>
      <c r="U5" s="661"/>
      <c r="V5" s="661"/>
      <c r="W5" s="661"/>
      <c r="X5" s="661"/>
      <c r="Y5" s="689"/>
      <c r="Z5" s="702">
        <v>13.4</v>
      </c>
      <c r="AA5" s="702"/>
      <c r="AB5" s="702"/>
      <c r="AC5" s="702"/>
      <c r="AD5" s="703">
        <v>3306731</v>
      </c>
      <c r="AE5" s="703"/>
      <c r="AF5" s="703"/>
      <c r="AG5" s="703"/>
      <c r="AH5" s="703"/>
      <c r="AI5" s="703"/>
      <c r="AJ5" s="703"/>
      <c r="AK5" s="703"/>
      <c r="AL5" s="690">
        <v>34.799999999999997</v>
      </c>
      <c r="AM5" s="672"/>
      <c r="AN5" s="672"/>
      <c r="AO5" s="691"/>
      <c r="AP5" s="663" t="s">
        <v>216</v>
      </c>
      <c r="AQ5" s="664"/>
      <c r="AR5" s="664"/>
      <c r="AS5" s="664"/>
      <c r="AT5" s="664"/>
      <c r="AU5" s="664"/>
      <c r="AV5" s="664"/>
      <c r="AW5" s="664"/>
      <c r="AX5" s="664"/>
      <c r="AY5" s="664"/>
      <c r="AZ5" s="664"/>
      <c r="BA5" s="664"/>
      <c r="BB5" s="664"/>
      <c r="BC5" s="664"/>
      <c r="BD5" s="664"/>
      <c r="BE5" s="664"/>
      <c r="BF5" s="665"/>
      <c r="BG5" s="608">
        <v>3306130</v>
      </c>
      <c r="BH5" s="609"/>
      <c r="BI5" s="609"/>
      <c r="BJ5" s="609"/>
      <c r="BK5" s="609"/>
      <c r="BL5" s="609"/>
      <c r="BM5" s="609"/>
      <c r="BN5" s="610"/>
      <c r="BO5" s="646">
        <v>100</v>
      </c>
      <c r="BP5" s="646"/>
      <c r="BQ5" s="646"/>
      <c r="BR5" s="646"/>
      <c r="BS5" s="647">
        <v>240267</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2">
      <c r="B6" s="605" t="s">
        <v>220</v>
      </c>
      <c r="C6" s="606"/>
      <c r="D6" s="606"/>
      <c r="E6" s="606"/>
      <c r="F6" s="606"/>
      <c r="G6" s="606"/>
      <c r="H6" s="606"/>
      <c r="I6" s="606"/>
      <c r="J6" s="606"/>
      <c r="K6" s="606"/>
      <c r="L6" s="606"/>
      <c r="M6" s="606"/>
      <c r="N6" s="606"/>
      <c r="O6" s="606"/>
      <c r="P6" s="606"/>
      <c r="Q6" s="607"/>
      <c r="R6" s="608">
        <v>217799</v>
      </c>
      <c r="S6" s="609"/>
      <c r="T6" s="609"/>
      <c r="U6" s="609"/>
      <c r="V6" s="609"/>
      <c r="W6" s="609"/>
      <c r="X6" s="609"/>
      <c r="Y6" s="610"/>
      <c r="Z6" s="646">
        <v>0.9</v>
      </c>
      <c r="AA6" s="646"/>
      <c r="AB6" s="646"/>
      <c r="AC6" s="646"/>
      <c r="AD6" s="647">
        <v>217799</v>
      </c>
      <c r="AE6" s="647"/>
      <c r="AF6" s="647"/>
      <c r="AG6" s="647"/>
      <c r="AH6" s="647"/>
      <c r="AI6" s="647"/>
      <c r="AJ6" s="647"/>
      <c r="AK6" s="647"/>
      <c r="AL6" s="611">
        <v>2.2999999999999998</v>
      </c>
      <c r="AM6" s="612"/>
      <c r="AN6" s="612"/>
      <c r="AO6" s="648"/>
      <c r="AP6" s="605" t="s">
        <v>221</v>
      </c>
      <c r="AQ6" s="606"/>
      <c r="AR6" s="606"/>
      <c r="AS6" s="606"/>
      <c r="AT6" s="606"/>
      <c r="AU6" s="606"/>
      <c r="AV6" s="606"/>
      <c r="AW6" s="606"/>
      <c r="AX6" s="606"/>
      <c r="AY6" s="606"/>
      <c r="AZ6" s="606"/>
      <c r="BA6" s="606"/>
      <c r="BB6" s="606"/>
      <c r="BC6" s="606"/>
      <c r="BD6" s="606"/>
      <c r="BE6" s="606"/>
      <c r="BF6" s="607"/>
      <c r="BG6" s="608">
        <v>3306130</v>
      </c>
      <c r="BH6" s="609"/>
      <c r="BI6" s="609"/>
      <c r="BJ6" s="609"/>
      <c r="BK6" s="609"/>
      <c r="BL6" s="609"/>
      <c r="BM6" s="609"/>
      <c r="BN6" s="610"/>
      <c r="BO6" s="646">
        <v>100</v>
      </c>
      <c r="BP6" s="646"/>
      <c r="BQ6" s="646"/>
      <c r="BR6" s="646"/>
      <c r="BS6" s="647">
        <v>240267</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160308</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160308</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448</v>
      </c>
      <c r="S7" s="609"/>
      <c r="T7" s="609"/>
      <c r="U7" s="609"/>
      <c r="V7" s="609"/>
      <c r="W7" s="609"/>
      <c r="X7" s="609"/>
      <c r="Y7" s="610"/>
      <c r="Z7" s="646">
        <v>0</v>
      </c>
      <c r="AA7" s="646"/>
      <c r="AB7" s="646"/>
      <c r="AC7" s="646"/>
      <c r="AD7" s="647">
        <v>448</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1126572</v>
      </c>
      <c r="BH7" s="609"/>
      <c r="BI7" s="609"/>
      <c r="BJ7" s="609"/>
      <c r="BK7" s="609"/>
      <c r="BL7" s="609"/>
      <c r="BM7" s="609"/>
      <c r="BN7" s="610"/>
      <c r="BO7" s="646">
        <v>34.1</v>
      </c>
      <c r="BP7" s="646"/>
      <c r="BQ7" s="646"/>
      <c r="BR7" s="646"/>
      <c r="BS7" s="647">
        <v>20490</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5727594</v>
      </c>
      <c r="CS7" s="609"/>
      <c r="CT7" s="609"/>
      <c r="CU7" s="609"/>
      <c r="CV7" s="609"/>
      <c r="CW7" s="609"/>
      <c r="CX7" s="609"/>
      <c r="CY7" s="610"/>
      <c r="CZ7" s="646">
        <v>24.1</v>
      </c>
      <c r="DA7" s="646"/>
      <c r="DB7" s="646"/>
      <c r="DC7" s="646"/>
      <c r="DD7" s="614">
        <v>19380</v>
      </c>
      <c r="DE7" s="609"/>
      <c r="DF7" s="609"/>
      <c r="DG7" s="609"/>
      <c r="DH7" s="609"/>
      <c r="DI7" s="609"/>
      <c r="DJ7" s="609"/>
      <c r="DK7" s="609"/>
      <c r="DL7" s="609"/>
      <c r="DM7" s="609"/>
      <c r="DN7" s="609"/>
      <c r="DO7" s="609"/>
      <c r="DP7" s="610"/>
      <c r="DQ7" s="614">
        <v>5574035</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9627</v>
      </c>
      <c r="S8" s="609"/>
      <c r="T8" s="609"/>
      <c r="U8" s="609"/>
      <c r="V8" s="609"/>
      <c r="W8" s="609"/>
      <c r="X8" s="609"/>
      <c r="Y8" s="610"/>
      <c r="Z8" s="646">
        <v>0</v>
      </c>
      <c r="AA8" s="646"/>
      <c r="AB8" s="646"/>
      <c r="AC8" s="646"/>
      <c r="AD8" s="647">
        <v>9627</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47658</v>
      </c>
      <c r="BH8" s="609"/>
      <c r="BI8" s="609"/>
      <c r="BJ8" s="609"/>
      <c r="BK8" s="609"/>
      <c r="BL8" s="609"/>
      <c r="BM8" s="609"/>
      <c r="BN8" s="610"/>
      <c r="BO8" s="646">
        <v>1.4</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7319002</v>
      </c>
      <c r="CS8" s="609"/>
      <c r="CT8" s="609"/>
      <c r="CU8" s="609"/>
      <c r="CV8" s="609"/>
      <c r="CW8" s="609"/>
      <c r="CX8" s="609"/>
      <c r="CY8" s="610"/>
      <c r="CZ8" s="646">
        <v>30.8</v>
      </c>
      <c r="DA8" s="646"/>
      <c r="DB8" s="646"/>
      <c r="DC8" s="646"/>
      <c r="DD8" s="614">
        <v>31774</v>
      </c>
      <c r="DE8" s="609"/>
      <c r="DF8" s="609"/>
      <c r="DG8" s="609"/>
      <c r="DH8" s="609"/>
      <c r="DI8" s="609"/>
      <c r="DJ8" s="609"/>
      <c r="DK8" s="609"/>
      <c r="DL8" s="609"/>
      <c r="DM8" s="609"/>
      <c r="DN8" s="609"/>
      <c r="DO8" s="609"/>
      <c r="DP8" s="610"/>
      <c r="DQ8" s="614">
        <v>3974335</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10510</v>
      </c>
      <c r="S9" s="609"/>
      <c r="T9" s="609"/>
      <c r="U9" s="609"/>
      <c r="V9" s="609"/>
      <c r="W9" s="609"/>
      <c r="X9" s="609"/>
      <c r="Y9" s="610"/>
      <c r="Z9" s="646">
        <v>0</v>
      </c>
      <c r="AA9" s="646"/>
      <c r="AB9" s="646"/>
      <c r="AC9" s="646"/>
      <c r="AD9" s="647">
        <v>10510</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949712</v>
      </c>
      <c r="BH9" s="609"/>
      <c r="BI9" s="609"/>
      <c r="BJ9" s="609"/>
      <c r="BK9" s="609"/>
      <c r="BL9" s="609"/>
      <c r="BM9" s="609"/>
      <c r="BN9" s="610"/>
      <c r="BO9" s="646">
        <v>28.7</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1947452</v>
      </c>
      <c r="CS9" s="609"/>
      <c r="CT9" s="609"/>
      <c r="CU9" s="609"/>
      <c r="CV9" s="609"/>
      <c r="CW9" s="609"/>
      <c r="CX9" s="609"/>
      <c r="CY9" s="610"/>
      <c r="CZ9" s="646">
        <v>8.1999999999999993</v>
      </c>
      <c r="DA9" s="646"/>
      <c r="DB9" s="646"/>
      <c r="DC9" s="646"/>
      <c r="DD9" s="614">
        <v>51356</v>
      </c>
      <c r="DE9" s="609"/>
      <c r="DF9" s="609"/>
      <c r="DG9" s="609"/>
      <c r="DH9" s="609"/>
      <c r="DI9" s="609"/>
      <c r="DJ9" s="609"/>
      <c r="DK9" s="609"/>
      <c r="DL9" s="609"/>
      <c r="DM9" s="609"/>
      <c r="DN9" s="609"/>
      <c r="DO9" s="609"/>
      <c r="DP9" s="610"/>
      <c r="DQ9" s="614">
        <v>1481386</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57196</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23865</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23654</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711893</v>
      </c>
      <c r="S11" s="609"/>
      <c r="T11" s="609"/>
      <c r="U11" s="609"/>
      <c r="V11" s="609"/>
      <c r="W11" s="609"/>
      <c r="X11" s="609"/>
      <c r="Y11" s="610"/>
      <c r="Z11" s="611">
        <v>2.9</v>
      </c>
      <c r="AA11" s="612"/>
      <c r="AB11" s="612"/>
      <c r="AC11" s="613"/>
      <c r="AD11" s="614">
        <v>711893</v>
      </c>
      <c r="AE11" s="609"/>
      <c r="AF11" s="609"/>
      <c r="AG11" s="609"/>
      <c r="AH11" s="609"/>
      <c r="AI11" s="609"/>
      <c r="AJ11" s="609"/>
      <c r="AK11" s="610"/>
      <c r="AL11" s="611">
        <v>7.5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72006</v>
      </c>
      <c r="BH11" s="609"/>
      <c r="BI11" s="609"/>
      <c r="BJ11" s="609"/>
      <c r="BK11" s="609"/>
      <c r="BL11" s="609"/>
      <c r="BM11" s="609"/>
      <c r="BN11" s="610"/>
      <c r="BO11" s="646">
        <v>2.2000000000000002</v>
      </c>
      <c r="BP11" s="646"/>
      <c r="BQ11" s="646"/>
      <c r="BR11" s="646"/>
      <c r="BS11" s="647">
        <v>20490</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2315175</v>
      </c>
      <c r="CS11" s="609"/>
      <c r="CT11" s="609"/>
      <c r="CU11" s="609"/>
      <c r="CV11" s="609"/>
      <c r="CW11" s="609"/>
      <c r="CX11" s="609"/>
      <c r="CY11" s="610"/>
      <c r="CZ11" s="646">
        <v>9.8000000000000007</v>
      </c>
      <c r="DA11" s="646"/>
      <c r="DB11" s="646"/>
      <c r="DC11" s="646"/>
      <c r="DD11" s="614">
        <v>1153748</v>
      </c>
      <c r="DE11" s="609"/>
      <c r="DF11" s="609"/>
      <c r="DG11" s="609"/>
      <c r="DH11" s="609"/>
      <c r="DI11" s="609"/>
      <c r="DJ11" s="609"/>
      <c r="DK11" s="609"/>
      <c r="DL11" s="609"/>
      <c r="DM11" s="609"/>
      <c r="DN11" s="609"/>
      <c r="DO11" s="609"/>
      <c r="DP11" s="610"/>
      <c r="DQ11" s="614">
        <v>707705</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1811660</v>
      </c>
      <c r="BH12" s="609"/>
      <c r="BI12" s="609"/>
      <c r="BJ12" s="609"/>
      <c r="BK12" s="609"/>
      <c r="BL12" s="609"/>
      <c r="BM12" s="609"/>
      <c r="BN12" s="610"/>
      <c r="BO12" s="646">
        <v>54.8</v>
      </c>
      <c r="BP12" s="646"/>
      <c r="BQ12" s="646"/>
      <c r="BR12" s="646"/>
      <c r="BS12" s="647">
        <v>219777</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835825</v>
      </c>
      <c r="CS12" s="609"/>
      <c r="CT12" s="609"/>
      <c r="CU12" s="609"/>
      <c r="CV12" s="609"/>
      <c r="CW12" s="609"/>
      <c r="CX12" s="609"/>
      <c r="CY12" s="610"/>
      <c r="CZ12" s="646">
        <v>3.5</v>
      </c>
      <c r="DA12" s="646"/>
      <c r="DB12" s="646"/>
      <c r="DC12" s="646"/>
      <c r="DD12" s="614">
        <v>42096</v>
      </c>
      <c r="DE12" s="609"/>
      <c r="DF12" s="609"/>
      <c r="DG12" s="609"/>
      <c r="DH12" s="609"/>
      <c r="DI12" s="609"/>
      <c r="DJ12" s="609"/>
      <c r="DK12" s="609"/>
      <c r="DL12" s="609"/>
      <c r="DM12" s="609"/>
      <c r="DN12" s="609"/>
      <c r="DO12" s="609"/>
      <c r="DP12" s="610"/>
      <c r="DQ12" s="614">
        <v>540737</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1763560</v>
      </c>
      <c r="BH13" s="609"/>
      <c r="BI13" s="609"/>
      <c r="BJ13" s="609"/>
      <c r="BK13" s="609"/>
      <c r="BL13" s="609"/>
      <c r="BM13" s="609"/>
      <c r="BN13" s="610"/>
      <c r="BO13" s="646">
        <v>53.3</v>
      </c>
      <c r="BP13" s="646"/>
      <c r="BQ13" s="646"/>
      <c r="BR13" s="646"/>
      <c r="BS13" s="647">
        <v>219777</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1567710</v>
      </c>
      <c r="CS13" s="609"/>
      <c r="CT13" s="609"/>
      <c r="CU13" s="609"/>
      <c r="CV13" s="609"/>
      <c r="CW13" s="609"/>
      <c r="CX13" s="609"/>
      <c r="CY13" s="610"/>
      <c r="CZ13" s="646">
        <v>6.6</v>
      </c>
      <c r="DA13" s="646"/>
      <c r="DB13" s="646"/>
      <c r="DC13" s="646"/>
      <c r="DD13" s="614">
        <v>532737</v>
      </c>
      <c r="DE13" s="609"/>
      <c r="DF13" s="609"/>
      <c r="DG13" s="609"/>
      <c r="DH13" s="609"/>
      <c r="DI13" s="609"/>
      <c r="DJ13" s="609"/>
      <c r="DK13" s="609"/>
      <c r="DL13" s="609"/>
      <c r="DM13" s="609"/>
      <c r="DN13" s="609"/>
      <c r="DO13" s="609"/>
      <c r="DP13" s="610"/>
      <c r="DQ13" s="614">
        <v>1238777</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820</v>
      </c>
      <c r="S14" s="609"/>
      <c r="T14" s="609"/>
      <c r="U14" s="609"/>
      <c r="V14" s="609"/>
      <c r="W14" s="609"/>
      <c r="X14" s="609"/>
      <c r="Y14" s="610"/>
      <c r="Z14" s="646">
        <v>0</v>
      </c>
      <c r="AA14" s="646"/>
      <c r="AB14" s="646"/>
      <c r="AC14" s="646"/>
      <c r="AD14" s="647">
        <v>820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141486</v>
      </c>
      <c r="BH14" s="609"/>
      <c r="BI14" s="609"/>
      <c r="BJ14" s="609"/>
      <c r="BK14" s="609"/>
      <c r="BL14" s="609"/>
      <c r="BM14" s="609"/>
      <c r="BN14" s="610"/>
      <c r="BO14" s="646">
        <v>4.3</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581302</v>
      </c>
      <c r="CS14" s="609"/>
      <c r="CT14" s="609"/>
      <c r="CU14" s="609"/>
      <c r="CV14" s="609"/>
      <c r="CW14" s="609"/>
      <c r="CX14" s="609"/>
      <c r="CY14" s="610"/>
      <c r="CZ14" s="646">
        <v>2.4</v>
      </c>
      <c r="DA14" s="646"/>
      <c r="DB14" s="646"/>
      <c r="DC14" s="646"/>
      <c r="DD14" s="614">
        <v>82500</v>
      </c>
      <c r="DE14" s="609"/>
      <c r="DF14" s="609"/>
      <c r="DG14" s="609"/>
      <c r="DH14" s="609"/>
      <c r="DI14" s="609"/>
      <c r="DJ14" s="609"/>
      <c r="DK14" s="609"/>
      <c r="DL14" s="609"/>
      <c r="DM14" s="609"/>
      <c r="DN14" s="609"/>
      <c r="DO14" s="609"/>
      <c r="DP14" s="610"/>
      <c r="DQ14" s="614">
        <v>553168</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226412</v>
      </c>
      <c r="BH15" s="609"/>
      <c r="BI15" s="609"/>
      <c r="BJ15" s="609"/>
      <c r="BK15" s="609"/>
      <c r="BL15" s="609"/>
      <c r="BM15" s="609"/>
      <c r="BN15" s="610"/>
      <c r="BO15" s="646">
        <v>6.8</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1901957</v>
      </c>
      <c r="CS15" s="609"/>
      <c r="CT15" s="609"/>
      <c r="CU15" s="609"/>
      <c r="CV15" s="609"/>
      <c r="CW15" s="609"/>
      <c r="CX15" s="609"/>
      <c r="CY15" s="610"/>
      <c r="CZ15" s="646">
        <v>8</v>
      </c>
      <c r="DA15" s="646"/>
      <c r="DB15" s="646"/>
      <c r="DC15" s="646"/>
      <c r="DD15" s="614">
        <v>393936</v>
      </c>
      <c r="DE15" s="609"/>
      <c r="DF15" s="609"/>
      <c r="DG15" s="609"/>
      <c r="DH15" s="609"/>
      <c r="DI15" s="609"/>
      <c r="DJ15" s="609"/>
      <c r="DK15" s="609"/>
      <c r="DL15" s="609"/>
      <c r="DM15" s="609"/>
      <c r="DN15" s="609"/>
      <c r="DO15" s="609"/>
      <c r="DP15" s="610"/>
      <c r="DQ15" s="614">
        <v>1346194</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11662</v>
      </c>
      <c r="S16" s="609"/>
      <c r="T16" s="609"/>
      <c r="U16" s="609"/>
      <c r="V16" s="609"/>
      <c r="W16" s="609"/>
      <c r="X16" s="609"/>
      <c r="Y16" s="610"/>
      <c r="Z16" s="646">
        <v>0</v>
      </c>
      <c r="AA16" s="646"/>
      <c r="AB16" s="646"/>
      <c r="AC16" s="646"/>
      <c r="AD16" s="647">
        <v>11662</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417318</v>
      </c>
      <c r="CS16" s="609"/>
      <c r="CT16" s="609"/>
      <c r="CU16" s="609"/>
      <c r="CV16" s="609"/>
      <c r="CW16" s="609"/>
      <c r="CX16" s="609"/>
      <c r="CY16" s="610"/>
      <c r="CZ16" s="646">
        <v>1.8</v>
      </c>
      <c r="DA16" s="646"/>
      <c r="DB16" s="646"/>
      <c r="DC16" s="646"/>
      <c r="DD16" s="614" t="s">
        <v>122</v>
      </c>
      <c r="DE16" s="609"/>
      <c r="DF16" s="609"/>
      <c r="DG16" s="609"/>
      <c r="DH16" s="609"/>
      <c r="DI16" s="609"/>
      <c r="DJ16" s="609"/>
      <c r="DK16" s="609"/>
      <c r="DL16" s="609"/>
      <c r="DM16" s="609"/>
      <c r="DN16" s="609"/>
      <c r="DO16" s="609"/>
      <c r="DP16" s="610"/>
      <c r="DQ16" s="614">
        <v>52668</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42442</v>
      </c>
      <c r="S17" s="609"/>
      <c r="T17" s="609"/>
      <c r="U17" s="609"/>
      <c r="V17" s="609"/>
      <c r="W17" s="609"/>
      <c r="X17" s="609"/>
      <c r="Y17" s="610"/>
      <c r="Z17" s="646">
        <v>0.2</v>
      </c>
      <c r="AA17" s="646"/>
      <c r="AB17" s="646"/>
      <c r="AC17" s="646"/>
      <c r="AD17" s="647">
        <v>42442</v>
      </c>
      <c r="AE17" s="647"/>
      <c r="AF17" s="647"/>
      <c r="AG17" s="647"/>
      <c r="AH17" s="647"/>
      <c r="AI17" s="647"/>
      <c r="AJ17" s="647"/>
      <c r="AK17" s="647"/>
      <c r="AL17" s="611">
        <v>0.4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939396</v>
      </c>
      <c r="CS17" s="609"/>
      <c r="CT17" s="609"/>
      <c r="CU17" s="609"/>
      <c r="CV17" s="609"/>
      <c r="CW17" s="609"/>
      <c r="CX17" s="609"/>
      <c r="CY17" s="610"/>
      <c r="CZ17" s="646">
        <v>4</v>
      </c>
      <c r="DA17" s="646"/>
      <c r="DB17" s="646"/>
      <c r="DC17" s="646"/>
      <c r="DD17" s="614" t="s">
        <v>122</v>
      </c>
      <c r="DE17" s="609"/>
      <c r="DF17" s="609"/>
      <c r="DG17" s="609"/>
      <c r="DH17" s="609"/>
      <c r="DI17" s="609"/>
      <c r="DJ17" s="609"/>
      <c r="DK17" s="609"/>
      <c r="DL17" s="609"/>
      <c r="DM17" s="609"/>
      <c r="DN17" s="609"/>
      <c r="DO17" s="609"/>
      <c r="DP17" s="610"/>
      <c r="DQ17" s="614">
        <v>908641</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28893</v>
      </c>
      <c r="S18" s="609"/>
      <c r="T18" s="609"/>
      <c r="U18" s="609"/>
      <c r="V18" s="609"/>
      <c r="W18" s="609"/>
      <c r="X18" s="609"/>
      <c r="Y18" s="610"/>
      <c r="Z18" s="646">
        <v>0.1</v>
      </c>
      <c r="AA18" s="646"/>
      <c r="AB18" s="646"/>
      <c r="AC18" s="646"/>
      <c r="AD18" s="647">
        <v>28893</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20680</v>
      </c>
      <c r="S19" s="609"/>
      <c r="T19" s="609"/>
      <c r="U19" s="609"/>
      <c r="V19" s="609"/>
      <c r="W19" s="609"/>
      <c r="X19" s="609"/>
      <c r="Y19" s="610"/>
      <c r="Z19" s="646">
        <v>0.1</v>
      </c>
      <c r="AA19" s="646"/>
      <c r="AB19" s="646"/>
      <c r="AC19" s="646"/>
      <c r="AD19" s="647">
        <v>20680</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601</v>
      </c>
      <c r="BH19" s="609"/>
      <c r="BI19" s="609"/>
      <c r="BJ19" s="609"/>
      <c r="BK19" s="609"/>
      <c r="BL19" s="609"/>
      <c r="BM19" s="609"/>
      <c r="BN19" s="610"/>
      <c r="BO19" s="646">
        <v>0</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8213</v>
      </c>
      <c r="S20" s="609"/>
      <c r="T20" s="609"/>
      <c r="U20" s="609"/>
      <c r="V20" s="609"/>
      <c r="W20" s="609"/>
      <c r="X20" s="609"/>
      <c r="Y20" s="610"/>
      <c r="Z20" s="646">
        <v>0</v>
      </c>
      <c r="AA20" s="646"/>
      <c r="AB20" s="646"/>
      <c r="AC20" s="646"/>
      <c r="AD20" s="647">
        <v>8213</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601</v>
      </c>
      <c r="BH20" s="609"/>
      <c r="BI20" s="609"/>
      <c r="BJ20" s="609"/>
      <c r="BK20" s="609"/>
      <c r="BL20" s="609"/>
      <c r="BM20" s="609"/>
      <c r="BN20" s="610"/>
      <c r="BO20" s="646">
        <v>0</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23736904</v>
      </c>
      <c r="CS20" s="609"/>
      <c r="CT20" s="609"/>
      <c r="CU20" s="609"/>
      <c r="CV20" s="609"/>
      <c r="CW20" s="609"/>
      <c r="CX20" s="609"/>
      <c r="CY20" s="610"/>
      <c r="CZ20" s="646">
        <v>100</v>
      </c>
      <c r="DA20" s="646"/>
      <c r="DB20" s="646"/>
      <c r="DC20" s="646"/>
      <c r="DD20" s="614">
        <v>2307527</v>
      </c>
      <c r="DE20" s="609"/>
      <c r="DF20" s="609"/>
      <c r="DG20" s="609"/>
      <c r="DH20" s="609"/>
      <c r="DI20" s="609"/>
      <c r="DJ20" s="609"/>
      <c r="DK20" s="609"/>
      <c r="DL20" s="609"/>
      <c r="DM20" s="609"/>
      <c r="DN20" s="609"/>
      <c r="DO20" s="609"/>
      <c r="DP20" s="610"/>
      <c r="DQ20" s="614">
        <v>16561608</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5994527</v>
      </c>
      <c r="S21" s="609"/>
      <c r="T21" s="609"/>
      <c r="U21" s="609"/>
      <c r="V21" s="609"/>
      <c r="W21" s="609"/>
      <c r="X21" s="609"/>
      <c r="Y21" s="610"/>
      <c r="Z21" s="646">
        <v>24.3</v>
      </c>
      <c r="AA21" s="646"/>
      <c r="AB21" s="646"/>
      <c r="AC21" s="646"/>
      <c r="AD21" s="647">
        <v>5145110</v>
      </c>
      <c r="AE21" s="647"/>
      <c r="AF21" s="647"/>
      <c r="AG21" s="647"/>
      <c r="AH21" s="647"/>
      <c r="AI21" s="647"/>
      <c r="AJ21" s="647"/>
      <c r="AK21" s="647"/>
      <c r="AL21" s="611">
        <v>54.1</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601</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5145110</v>
      </c>
      <c r="S22" s="609"/>
      <c r="T22" s="609"/>
      <c r="U22" s="609"/>
      <c r="V22" s="609"/>
      <c r="W22" s="609"/>
      <c r="X22" s="609"/>
      <c r="Y22" s="610"/>
      <c r="Z22" s="646">
        <v>20.8</v>
      </c>
      <c r="AA22" s="646"/>
      <c r="AB22" s="646"/>
      <c r="AC22" s="646"/>
      <c r="AD22" s="647">
        <v>5145110</v>
      </c>
      <c r="AE22" s="647"/>
      <c r="AF22" s="647"/>
      <c r="AG22" s="647"/>
      <c r="AH22" s="647"/>
      <c r="AI22" s="647"/>
      <c r="AJ22" s="647"/>
      <c r="AK22" s="647"/>
      <c r="AL22" s="611">
        <v>54.1</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270</v>
      </c>
      <c r="C23" s="606"/>
      <c r="D23" s="606"/>
      <c r="E23" s="606"/>
      <c r="F23" s="606"/>
      <c r="G23" s="606"/>
      <c r="H23" s="606"/>
      <c r="I23" s="606"/>
      <c r="J23" s="606"/>
      <c r="K23" s="606"/>
      <c r="L23" s="606"/>
      <c r="M23" s="606"/>
      <c r="N23" s="606"/>
      <c r="O23" s="606"/>
      <c r="P23" s="606"/>
      <c r="Q23" s="607"/>
      <c r="R23" s="608">
        <v>849417</v>
      </c>
      <c r="S23" s="609"/>
      <c r="T23" s="609"/>
      <c r="U23" s="609"/>
      <c r="V23" s="609"/>
      <c r="W23" s="609"/>
      <c r="X23" s="609"/>
      <c r="Y23" s="610"/>
      <c r="Z23" s="646">
        <v>3.4</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8942100</v>
      </c>
      <c r="CS24" s="661"/>
      <c r="CT24" s="661"/>
      <c r="CU24" s="661"/>
      <c r="CV24" s="661"/>
      <c r="CW24" s="661"/>
      <c r="CX24" s="661"/>
      <c r="CY24" s="689"/>
      <c r="CZ24" s="690">
        <v>37.700000000000003</v>
      </c>
      <c r="DA24" s="672"/>
      <c r="DB24" s="672"/>
      <c r="DC24" s="692"/>
      <c r="DD24" s="688">
        <v>5686970</v>
      </c>
      <c r="DE24" s="661"/>
      <c r="DF24" s="661"/>
      <c r="DG24" s="661"/>
      <c r="DH24" s="661"/>
      <c r="DI24" s="661"/>
      <c r="DJ24" s="661"/>
      <c r="DK24" s="689"/>
      <c r="DL24" s="688">
        <v>5069026</v>
      </c>
      <c r="DM24" s="661"/>
      <c r="DN24" s="661"/>
      <c r="DO24" s="661"/>
      <c r="DP24" s="661"/>
      <c r="DQ24" s="661"/>
      <c r="DR24" s="661"/>
      <c r="DS24" s="661"/>
      <c r="DT24" s="661"/>
      <c r="DU24" s="661"/>
      <c r="DV24" s="689"/>
      <c r="DW24" s="690">
        <v>53</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10335352</v>
      </c>
      <c r="S25" s="609"/>
      <c r="T25" s="609"/>
      <c r="U25" s="609"/>
      <c r="V25" s="609"/>
      <c r="W25" s="609"/>
      <c r="X25" s="609"/>
      <c r="Y25" s="610"/>
      <c r="Z25" s="646">
        <v>41.9</v>
      </c>
      <c r="AA25" s="646"/>
      <c r="AB25" s="646"/>
      <c r="AC25" s="646"/>
      <c r="AD25" s="647">
        <v>9485935</v>
      </c>
      <c r="AE25" s="647"/>
      <c r="AF25" s="647"/>
      <c r="AG25" s="647"/>
      <c r="AH25" s="647"/>
      <c r="AI25" s="647"/>
      <c r="AJ25" s="647"/>
      <c r="AK25" s="647"/>
      <c r="AL25" s="611">
        <v>99.8</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3047107</v>
      </c>
      <c r="CS25" s="621"/>
      <c r="CT25" s="621"/>
      <c r="CU25" s="621"/>
      <c r="CV25" s="621"/>
      <c r="CW25" s="621"/>
      <c r="CX25" s="621"/>
      <c r="CY25" s="622"/>
      <c r="CZ25" s="611">
        <v>12.8</v>
      </c>
      <c r="DA25" s="623"/>
      <c r="DB25" s="623"/>
      <c r="DC25" s="624"/>
      <c r="DD25" s="614">
        <v>2861227</v>
      </c>
      <c r="DE25" s="621"/>
      <c r="DF25" s="621"/>
      <c r="DG25" s="621"/>
      <c r="DH25" s="621"/>
      <c r="DI25" s="621"/>
      <c r="DJ25" s="621"/>
      <c r="DK25" s="622"/>
      <c r="DL25" s="614">
        <v>2793827</v>
      </c>
      <c r="DM25" s="621"/>
      <c r="DN25" s="621"/>
      <c r="DO25" s="621"/>
      <c r="DP25" s="621"/>
      <c r="DQ25" s="621"/>
      <c r="DR25" s="621"/>
      <c r="DS25" s="621"/>
      <c r="DT25" s="621"/>
      <c r="DU25" s="621"/>
      <c r="DV25" s="622"/>
      <c r="DW25" s="611">
        <v>29.2</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3904</v>
      </c>
      <c r="S26" s="609"/>
      <c r="T26" s="609"/>
      <c r="U26" s="609"/>
      <c r="V26" s="609"/>
      <c r="W26" s="609"/>
      <c r="X26" s="609"/>
      <c r="Y26" s="610"/>
      <c r="Z26" s="646">
        <v>0</v>
      </c>
      <c r="AA26" s="646"/>
      <c r="AB26" s="646"/>
      <c r="AC26" s="646"/>
      <c r="AD26" s="647">
        <v>3904</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1943319</v>
      </c>
      <c r="CS26" s="609"/>
      <c r="CT26" s="609"/>
      <c r="CU26" s="609"/>
      <c r="CV26" s="609"/>
      <c r="CW26" s="609"/>
      <c r="CX26" s="609"/>
      <c r="CY26" s="610"/>
      <c r="CZ26" s="611">
        <v>8.1999999999999993</v>
      </c>
      <c r="DA26" s="623"/>
      <c r="DB26" s="623"/>
      <c r="DC26" s="624"/>
      <c r="DD26" s="614">
        <v>1862051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106006</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3306731</v>
      </c>
      <c r="BH27" s="609"/>
      <c r="BI27" s="609"/>
      <c r="BJ27" s="609"/>
      <c r="BK27" s="609"/>
      <c r="BL27" s="609"/>
      <c r="BM27" s="609"/>
      <c r="BN27" s="610"/>
      <c r="BO27" s="646">
        <v>100</v>
      </c>
      <c r="BP27" s="646"/>
      <c r="BQ27" s="646"/>
      <c r="BR27" s="646"/>
      <c r="BS27" s="647">
        <v>240267</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4955597</v>
      </c>
      <c r="CS27" s="621"/>
      <c r="CT27" s="621"/>
      <c r="CU27" s="621"/>
      <c r="CV27" s="621"/>
      <c r="CW27" s="621"/>
      <c r="CX27" s="621"/>
      <c r="CY27" s="622"/>
      <c r="CZ27" s="611">
        <v>20.9</v>
      </c>
      <c r="DA27" s="623"/>
      <c r="DB27" s="623"/>
      <c r="DC27" s="624"/>
      <c r="DD27" s="614">
        <v>1917102</v>
      </c>
      <c r="DE27" s="621"/>
      <c r="DF27" s="621"/>
      <c r="DG27" s="621"/>
      <c r="DH27" s="621"/>
      <c r="DI27" s="621"/>
      <c r="DJ27" s="621"/>
      <c r="DK27" s="622"/>
      <c r="DL27" s="614">
        <v>1366558</v>
      </c>
      <c r="DM27" s="621"/>
      <c r="DN27" s="621"/>
      <c r="DO27" s="621"/>
      <c r="DP27" s="621"/>
      <c r="DQ27" s="621"/>
      <c r="DR27" s="621"/>
      <c r="DS27" s="621"/>
      <c r="DT27" s="621"/>
      <c r="DU27" s="621"/>
      <c r="DV27" s="622"/>
      <c r="DW27" s="611">
        <v>14.3</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183062</v>
      </c>
      <c r="S28" s="609"/>
      <c r="T28" s="609"/>
      <c r="U28" s="609"/>
      <c r="V28" s="609"/>
      <c r="W28" s="609"/>
      <c r="X28" s="609"/>
      <c r="Y28" s="610"/>
      <c r="Z28" s="646">
        <v>0.7</v>
      </c>
      <c r="AA28" s="646"/>
      <c r="AB28" s="646"/>
      <c r="AC28" s="646"/>
      <c r="AD28" s="647">
        <v>7413</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939396</v>
      </c>
      <c r="CS28" s="609"/>
      <c r="CT28" s="609"/>
      <c r="CU28" s="609"/>
      <c r="CV28" s="609"/>
      <c r="CW28" s="609"/>
      <c r="CX28" s="609"/>
      <c r="CY28" s="610"/>
      <c r="CZ28" s="611">
        <v>4</v>
      </c>
      <c r="DA28" s="623"/>
      <c r="DB28" s="623"/>
      <c r="DC28" s="624"/>
      <c r="DD28" s="614">
        <v>908641</v>
      </c>
      <c r="DE28" s="609"/>
      <c r="DF28" s="609"/>
      <c r="DG28" s="609"/>
      <c r="DH28" s="609"/>
      <c r="DI28" s="609"/>
      <c r="DJ28" s="609"/>
      <c r="DK28" s="610"/>
      <c r="DL28" s="614">
        <v>908641</v>
      </c>
      <c r="DM28" s="609"/>
      <c r="DN28" s="609"/>
      <c r="DO28" s="609"/>
      <c r="DP28" s="609"/>
      <c r="DQ28" s="609"/>
      <c r="DR28" s="609"/>
      <c r="DS28" s="609"/>
      <c r="DT28" s="609"/>
      <c r="DU28" s="609"/>
      <c r="DV28" s="610"/>
      <c r="DW28" s="611">
        <v>9.5</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100285</v>
      </c>
      <c r="S29" s="609"/>
      <c r="T29" s="609"/>
      <c r="U29" s="609"/>
      <c r="V29" s="609"/>
      <c r="W29" s="609"/>
      <c r="X29" s="609"/>
      <c r="Y29" s="610"/>
      <c r="Z29" s="646">
        <v>0.4</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939396</v>
      </c>
      <c r="CS29" s="621"/>
      <c r="CT29" s="621"/>
      <c r="CU29" s="621"/>
      <c r="CV29" s="621"/>
      <c r="CW29" s="621"/>
      <c r="CX29" s="621"/>
      <c r="CY29" s="622"/>
      <c r="CZ29" s="611">
        <v>4</v>
      </c>
      <c r="DA29" s="623"/>
      <c r="DB29" s="623"/>
      <c r="DC29" s="624"/>
      <c r="DD29" s="614">
        <v>908641</v>
      </c>
      <c r="DE29" s="621"/>
      <c r="DF29" s="621"/>
      <c r="DG29" s="621"/>
      <c r="DH29" s="621"/>
      <c r="DI29" s="621"/>
      <c r="DJ29" s="621"/>
      <c r="DK29" s="622"/>
      <c r="DL29" s="614">
        <v>908641</v>
      </c>
      <c r="DM29" s="621"/>
      <c r="DN29" s="621"/>
      <c r="DO29" s="621"/>
      <c r="DP29" s="621"/>
      <c r="DQ29" s="621"/>
      <c r="DR29" s="621"/>
      <c r="DS29" s="621"/>
      <c r="DT29" s="621"/>
      <c r="DU29" s="621"/>
      <c r="DV29" s="622"/>
      <c r="DW29" s="611">
        <v>9.5</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3794388</v>
      </c>
      <c r="S30" s="609"/>
      <c r="T30" s="609"/>
      <c r="U30" s="609"/>
      <c r="V30" s="609"/>
      <c r="W30" s="609"/>
      <c r="X30" s="609"/>
      <c r="Y30" s="610"/>
      <c r="Z30" s="646">
        <v>15.4</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903443</v>
      </c>
      <c r="CS30" s="609"/>
      <c r="CT30" s="609"/>
      <c r="CU30" s="609"/>
      <c r="CV30" s="609"/>
      <c r="CW30" s="609"/>
      <c r="CX30" s="609"/>
      <c r="CY30" s="610"/>
      <c r="CZ30" s="611">
        <v>3.8</v>
      </c>
      <c r="DA30" s="623"/>
      <c r="DB30" s="623"/>
      <c r="DC30" s="624"/>
      <c r="DD30" s="614">
        <v>873775</v>
      </c>
      <c r="DE30" s="609"/>
      <c r="DF30" s="609"/>
      <c r="DG30" s="609"/>
      <c r="DH30" s="609"/>
      <c r="DI30" s="609"/>
      <c r="DJ30" s="609"/>
      <c r="DK30" s="610"/>
      <c r="DL30" s="614">
        <v>873775</v>
      </c>
      <c r="DM30" s="609"/>
      <c r="DN30" s="609"/>
      <c r="DO30" s="609"/>
      <c r="DP30" s="609"/>
      <c r="DQ30" s="609"/>
      <c r="DR30" s="609"/>
      <c r="DS30" s="609"/>
      <c r="DT30" s="609"/>
      <c r="DU30" s="609"/>
      <c r="DV30" s="610"/>
      <c r="DW30" s="611">
        <v>9.1</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99.4</v>
      </c>
      <c r="BH31" s="671"/>
      <c r="BI31" s="671"/>
      <c r="BJ31" s="671"/>
      <c r="BK31" s="671"/>
      <c r="BL31" s="671"/>
      <c r="BM31" s="672">
        <v>98.8</v>
      </c>
      <c r="BN31" s="671"/>
      <c r="BO31" s="671"/>
      <c r="BP31" s="671"/>
      <c r="BQ31" s="673"/>
      <c r="BR31" s="670">
        <v>99.6</v>
      </c>
      <c r="BS31" s="671"/>
      <c r="BT31" s="671"/>
      <c r="BU31" s="671"/>
      <c r="BV31" s="671"/>
      <c r="BW31" s="671"/>
      <c r="BX31" s="672">
        <v>98.9</v>
      </c>
      <c r="BY31" s="671"/>
      <c r="BZ31" s="671"/>
      <c r="CA31" s="671"/>
      <c r="CB31" s="673"/>
      <c r="CD31" s="629"/>
      <c r="CE31" s="630"/>
      <c r="CF31" s="605" t="s">
        <v>300</v>
      </c>
      <c r="CG31" s="606"/>
      <c r="CH31" s="606"/>
      <c r="CI31" s="606"/>
      <c r="CJ31" s="606"/>
      <c r="CK31" s="606"/>
      <c r="CL31" s="606"/>
      <c r="CM31" s="606"/>
      <c r="CN31" s="606"/>
      <c r="CO31" s="606"/>
      <c r="CP31" s="606"/>
      <c r="CQ31" s="607"/>
      <c r="CR31" s="608">
        <v>35953</v>
      </c>
      <c r="CS31" s="621"/>
      <c r="CT31" s="621"/>
      <c r="CU31" s="621"/>
      <c r="CV31" s="621"/>
      <c r="CW31" s="621"/>
      <c r="CX31" s="621"/>
      <c r="CY31" s="622"/>
      <c r="CZ31" s="611">
        <v>0.2</v>
      </c>
      <c r="DA31" s="623"/>
      <c r="DB31" s="623"/>
      <c r="DC31" s="624"/>
      <c r="DD31" s="614">
        <v>34866</v>
      </c>
      <c r="DE31" s="621"/>
      <c r="DF31" s="621"/>
      <c r="DG31" s="621"/>
      <c r="DH31" s="621"/>
      <c r="DI31" s="621"/>
      <c r="DJ31" s="621"/>
      <c r="DK31" s="622"/>
      <c r="DL31" s="614">
        <v>34866</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2852968</v>
      </c>
      <c r="S32" s="609"/>
      <c r="T32" s="609"/>
      <c r="U32" s="609"/>
      <c r="V32" s="609"/>
      <c r="W32" s="609"/>
      <c r="X32" s="609"/>
      <c r="Y32" s="610"/>
      <c r="Z32" s="646">
        <v>11.6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99.2</v>
      </c>
      <c r="BH32" s="621"/>
      <c r="BI32" s="621"/>
      <c r="BJ32" s="621"/>
      <c r="BK32" s="621"/>
      <c r="BL32" s="621"/>
      <c r="BM32" s="612">
        <v>98.7</v>
      </c>
      <c r="BN32" s="621"/>
      <c r="BO32" s="621"/>
      <c r="BP32" s="621"/>
      <c r="BQ32" s="644"/>
      <c r="BR32" s="679">
        <v>99.6</v>
      </c>
      <c r="BS32" s="621"/>
      <c r="BT32" s="621"/>
      <c r="BU32" s="621"/>
      <c r="BV32" s="621"/>
      <c r="BW32" s="621"/>
      <c r="BX32" s="612">
        <v>99.1</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43934</v>
      </c>
      <c r="S33" s="609"/>
      <c r="T33" s="609"/>
      <c r="U33" s="609"/>
      <c r="V33" s="609"/>
      <c r="W33" s="609"/>
      <c r="X33" s="609"/>
      <c r="Y33" s="610"/>
      <c r="Z33" s="646">
        <v>0.2</v>
      </c>
      <c r="AA33" s="646"/>
      <c r="AB33" s="646"/>
      <c r="AC33" s="646"/>
      <c r="AD33" s="647">
        <v>11719</v>
      </c>
      <c r="AE33" s="647"/>
      <c r="AF33" s="647"/>
      <c r="AG33" s="647"/>
      <c r="AH33" s="647"/>
      <c r="AI33" s="647"/>
      <c r="AJ33" s="647"/>
      <c r="AK33" s="647"/>
      <c r="AL33" s="611">
        <v>0.1</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99.5</v>
      </c>
      <c r="BH33" s="593"/>
      <c r="BI33" s="593"/>
      <c r="BJ33" s="593"/>
      <c r="BK33" s="593"/>
      <c r="BL33" s="593"/>
      <c r="BM33" s="639">
        <v>98.6</v>
      </c>
      <c r="BN33" s="593"/>
      <c r="BO33" s="593"/>
      <c r="BP33" s="593"/>
      <c r="BQ33" s="656"/>
      <c r="BR33" s="669">
        <v>99.5</v>
      </c>
      <c r="BS33" s="593"/>
      <c r="BT33" s="593"/>
      <c r="BU33" s="593"/>
      <c r="BV33" s="593"/>
      <c r="BW33" s="593"/>
      <c r="BX33" s="639">
        <v>98.7</v>
      </c>
      <c r="BY33" s="593"/>
      <c r="BZ33" s="593"/>
      <c r="CA33" s="593"/>
      <c r="CB33" s="656"/>
      <c r="CD33" s="605" t="s">
        <v>307</v>
      </c>
      <c r="CE33" s="606"/>
      <c r="CF33" s="606"/>
      <c r="CG33" s="606"/>
      <c r="CH33" s="606"/>
      <c r="CI33" s="606"/>
      <c r="CJ33" s="606"/>
      <c r="CK33" s="606"/>
      <c r="CL33" s="606"/>
      <c r="CM33" s="606"/>
      <c r="CN33" s="606"/>
      <c r="CO33" s="606"/>
      <c r="CP33" s="606"/>
      <c r="CQ33" s="607"/>
      <c r="CR33" s="608">
        <v>12069959</v>
      </c>
      <c r="CS33" s="621"/>
      <c r="CT33" s="621"/>
      <c r="CU33" s="621"/>
      <c r="CV33" s="621"/>
      <c r="CW33" s="621"/>
      <c r="CX33" s="621"/>
      <c r="CY33" s="622"/>
      <c r="CZ33" s="611">
        <v>50.8</v>
      </c>
      <c r="DA33" s="623"/>
      <c r="DB33" s="623"/>
      <c r="DC33" s="624"/>
      <c r="DD33" s="614">
        <v>10054195</v>
      </c>
      <c r="DE33" s="621"/>
      <c r="DF33" s="621"/>
      <c r="DG33" s="621"/>
      <c r="DH33" s="621"/>
      <c r="DI33" s="621"/>
      <c r="DJ33" s="621"/>
      <c r="DK33" s="622"/>
      <c r="DL33" s="614">
        <v>3622940</v>
      </c>
      <c r="DM33" s="621"/>
      <c r="DN33" s="621"/>
      <c r="DO33" s="621"/>
      <c r="DP33" s="621"/>
      <c r="DQ33" s="621"/>
      <c r="DR33" s="621"/>
      <c r="DS33" s="621"/>
      <c r="DT33" s="621"/>
      <c r="DU33" s="621"/>
      <c r="DV33" s="622"/>
      <c r="DW33" s="611">
        <v>37.9</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3300988</v>
      </c>
      <c r="S34" s="609"/>
      <c r="T34" s="609"/>
      <c r="U34" s="609"/>
      <c r="V34" s="609"/>
      <c r="W34" s="609"/>
      <c r="X34" s="609"/>
      <c r="Y34" s="610"/>
      <c r="Z34" s="646">
        <v>13.4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3003599</v>
      </c>
      <c r="CS34" s="609"/>
      <c r="CT34" s="609"/>
      <c r="CU34" s="609"/>
      <c r="CV34" s="609"/>
      <c r="CW34" s="609"/>
      <c r="CX34" s="609"/>
      <c r="CY34" s="610"/>
      <c r="CZ34" s="611">
        <v>12.7</v>
      </c>
      <c r="DA34" s="623"/>
      <c r="DB34" s="623"/>
      <c r="DC34" s="624"/>
      <c r="DD34" s="614">
        <v>2422024</v>
      </c>
      <c r="DE34" s="609"/>
      <c r="DF34" s="609"/>
      <c r="DG34" s="609"/>
      <c r="DH34" s="609"/>
      <c r="DI34" s="609"/>
      <c r="DJ34" s="609"/>
      <c r="DK34" s="610"/>
      <c r="DL34" s="614">
        <v>1418764</v>
      </c>
      <c r="DM34" s="609"/>
      <c r="DN34" s="609"/>
      <c r="DO34" s="609"/>
      <c r="DP34" s="609"/>
      <c r="DQ34" s="609"/>
      <c r="DR34" s="609"/>
      <c r="DS34" s="609"/>
      <c r="DT34" s="609"/>
      <c r="DU34" s="609"/>
      <c r="DV34" s="610"/>
      <c r="DW34" s="611">
        <v>14.8</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2383475</v>
      </c>
      <c r="S35" s="609"/>
      <c r="T35" s="609"/>
      <c r="U35" s="609"/>
      <c r="V35" s="609"/>
      <c r="W35" s="609"/>
      <c r="X35" s="609"/>
      <c r="Y35" s="610"/>
      <c r="Z35" s="646">
        <v>9.6999999999999993</v>
      </c>
      <c r="AA35" s="646"/>
      <c r="AB35" s="646"/>
      <c r="AC35" s="646"/>
      <c r="AD35" s="647" t="s">
        <v>122</v>
      </c>
      <c r="AE35" s="647"/>
      <c r="AF35" s="647"/>
      <c r="AG35" s="647"/>
      <c r="AH35" s="647"/>
      <c r="AI35" s="647"/>
      <c r="AJ35" s="647"/>
      <c r="AK35" s="647"/>
      <c r="AL35" s="611" t="s">
        <v>122</v>
      </c>
      <c r="AM35" s="612"/>
      <c r="AN35" s="612"/>
      <c r="AO35" s="648"/>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257590</v>
      </c>
      <c r="CS35" s="621"/>
      <c r="CT35" s="621"/>
      <c r="CU35" s="621"/>
      <c r="CV35" s="621"/>
      <c r="CW35" s="621"/>
      <c r="CX35" s="621"/>
      <c r="CY35" s="622"/>
      <c r="CZ35" s="611">
        <v>1.1000000000000001</v>
      </c>
      <c r="DA35" s="623"/>
      <c r="DB35" s="623"/>
      <c r="DC35" s="624"/>
      <c r="DD35" s="614">
        <v>213956</v>
      </c>
      <c r="DE35" s="621"/>
      <c r="DF35" s="621"/>
      <c r="DG35" s="621"/>
      <c r="DH35" s="621"/>
      <c r="DI35" s="621"/>
      <c r="DJ35" s="621"/>
      <c r="DK35" s="622"/>
      <c r="DL35" s="614">
        <v>213956</v>
      </c>
      <c r="DM35" s="621"/>
      <c r="DN35" s="621"/>
      <c r="DO35" s="621"/>
      <c r="DP35" s="621"/>
      <c r="DQ35" s="621"/>
      <c r="DR35" s="621"/>
      <c r="DS35" s="621"/>
      <c r="DT35" s="621"/>
      <c r="DU35" s="621"/>
      <c r="DV35" s="622"/>
      <c r="DW35" s="611">
        <v>2.2000000000000002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942009</v>
      </c>
      <c r="S36" s="609"/>
      <c r="T36" s="609"/>
      <c r="U36" s="609"/>
      <c r="V36" s="609"/>
      <c r="W36" s="609"/>
      <c r="X36" s="609"/>
      <c r="Y36" s="610"/>
      <c r="Z36" s="646">
        <v>3.8</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0">
        <v>2346428</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122953</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2936016</v>
      </c>
      <c r="CS36" s="609"/>
      <c r="CT36" s="609"/>
      <c r="CU36" s="609"/>
      <c r="CV36" s="609"/>
      <c r="CW36" s="609"/>
      <c r="CX36" s="609"/>
      <c r="CY36" s="610"/>
      <c r="CZ36" s="611">
        <v>12.4</v>
      </c>
      <c r="DA36" s="623"/>
      <c r="DB36" s="623"/>
      <c r="DC36" s="624"/>
      <c r="DD36" s="614">
        <v>2175437</v>
      </c>
      <c r="DE36" s="609"/>
      <c r="DF36" s="609"/>
      <c r="DG36" s="609"/>
      <c r="DH36" s="609"/>
      <c r="DI36" s="609"/>
      <c r="DJ36" s="609"/>
      <c r="DK36" s="610"/>
      <c r="DL36" s="614">
        <v>639930</v>
      </c>
      <c r="DM36" s="609"/>
      <c r="DN36" s="609"/>
      <c r="DO36" s="609"/>
      <c r="DP36" s="609"/>
      <c r="DQ36" s="609"/>
      <c r="DR36" s="609"/>
      <c r="DS36" s="609"/>
      <c r="DT36" s="609"/>
      <c r="DU36" s="609"/>
      <c r="DV36" s="610"/>
      <c r="DW36" s="611">
        <v>6.7</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422440</v>
      </c>
      <c r="S37" s="609"/>
      <c r="T37" s="609"/>
      <c r="U37" s="609"/>
      <c r="V37" s="609"/>
      <c r="W37" s="609"/>
      <c r="X37" s="609"/>
      <c r="Y37" s="610"/>
      <c r="Z37" s="646">
        <v>1.7</v>
      </c>
      <c r="AA37" s="646"/>
      <c r="AB37" s="646"/>
      <c r="AC37" s="646"/>
      <c r="AD37" s="647">
        <v>2</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415046</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55662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246389</v>
      </c>
      <c r="CS37" s="621"/>
      <c r="CT37" s="621"/>
      <c r="CU37" s="621"/>
      <c r="CV37" s="621"/>
      <c r="CW37" s="621"/>
      <c r="CX37" s="621"/>
      <c r="CY37" s="622"/>
      <c r="CZ37" s="611">
        <v>1</v>
      </c>
      <c r="DA37" s="623"/>
      <c r="DB37" s="623"/>
      <c r="DC37" s="624"/>
      <c r="DD37" s="614">
        <v>17005</v>
      </c>
      <c r="DE37" s="621"/>
      <c r="DF37" s="621"/>
      <c r="DG37" s="621"/>
      <c r="DH37" s="621"/>
      <c r="DI37" s="621"/>
      <c r="DJ37" s="621"/>
      <c r="DK37" s="622"/>
      <c r="DL37" s="614">
        <v>17005</v>
      </c>
      <c r="DM37" s="621"/>
      <c r="DN37" s="621"/>
      <c r="DO37" s="621"/>
      <c r="DP37" s="621"/>
      <c r="DQ37" s="621"/>
      <c r="DR37" s="621"/>
      <c r="DS37" s="621"/>
      <c r="DT37" s="621"/>
      <c r="DU37" s="621"/>
      <c r="DV37" s="622"/>
      <c r="DW37" s="611">
        <v>0.2</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223683</v>
      </c>
      <c r="S38" s="609"/>
      <c r="T38" s="609"/>
      <c r="U38" s="609"/>
      <c r="V38" s="609"/>
      <c r="W38" s="609"/>
      <c r="X38" s="609"/>
      <c r="Y38" s="610"/>
      <c r="Z38" s="646">
        <v>0.9</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109476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4743</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1769793</v>
      </c>
      <c r="CS38" s="609"/>
      <c r="CT38" s="609"/>
      <c r="CU38" s="609"/>
      <c r="CV38" s="609"/>
      <c r="CW38" s="609"/>
      <c r="CX38" s="609"/>
      <c r="CY38" s="610"/>
      <c r="CZ38" s="611">
        <v>7.5</v>
      </c>
      <c r="DA38" s="623"/>
      <c r="DB38" s="623"/>
      <c r="DC38" s="624"/>
      <c r="DD38" s="614">
        <v>1422257</v>
      </c>
      <c r="DE38" s="609"/>
      <c r="DF38" s="609"/>
      <c r="DG38" s="609"/>
      <c r="DH38" s="609"/>
      <c r="DI38" s="609"/>
      <c r="DJ38" s="609"/>
      <c r="DK38" s="610"/>
      <c r="DL38" s="614">
        <v>1265478</v>
      </c>
      <c r="DM38" s="609"/>
      <c r="DN38" s="609"/>
      <c r="DO38" s="609"/>
      <c r="DP38" s="609"/>
      <c r="DQ38" s="609"/>
      <c r="DR38" s="609"/>
      <c r="DS38" s="609"/>
      <c r="DT38" s="609"/>
      <c r="DU38" s="609"/>
      <c r="DV38" s="610"/>
      <c r="DW38" s="611">
        <v>13.2</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52113</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7742</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3561163</v>
      </c>
      <c r="CS39" s="621"/>
      <c r="CT39" s="621"/>
      <c r="CU39" s="621"/>
      <c r="CV39" s="621"/>
      <c r="CW39" s="621"/>
      <c r="CX39" s="621"/>
      <c r="CY39" s="622"/>
      <c r="CZ39" s="611">
        <v>15</v>
      </c>
      <c r="DA39" s="623"/>
      <c r="DB39" s="623"/>
      <c r="DC39" s="624"/>
      <c r="DD39" s="614">
        <v>3535357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53983</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541798</v>
      </c>
      <c r="CS40" s="609"/>
      <c r="CT40" s="609"/>
      <c r="CU40" s="609"/>
      <c r="CV40" s="609"/>
      <c r="CW40" s="609"/>
      <c r="CX40" s="609"/>
      <c r="CY40" s="610"/>
      <c r="CZ40" s="611">
        <v>2.2999999999999998</v>
      </c>
      <c r="DA40" s="623"/>
      <c r="DB40" s="623"/>
      <c r="DC40" s="624"/>
      <c r="DD40" s="614">
        <v>285164</v>
      </c>
      <c r="DE40" s="609"/>
      <c r="DF40" s="609"/>
      <c r="DG40" s="609"/>
      <c r="DH40" s="609"/>
      <c r="DI40" s="609"/>
      <c r="DJ40" s="609"/>
      <c r="DK40" s="610"/>
      <c r="DL40" s="614">
        <v>84812</v>
      </c>
      <c r="DM40" s="609"/>
      <c r="DN40" s="609"/>
      <c r="DO40" s="609"/>
      <c r="DP40" s="609"/>
      <c r="DQ40" s="609"/>
      <c r="DR40" s="609"/>
      <c r="DS40" s="609"/>
      <c r="DT40" s="609"/>
      <c r="DU40" s="609"/>
      <c r="DV40" s="610"/>
      <c r="DW40" s="611">
        <v>0.9</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24692494</v>
      </c>
      <c r="S41" s="633"/>
      <c r="T41" s="633"/>
      <c r="U41" s="633"/>
      <c r="V41" s="633"/>
      <c r="W41" s="633"/>
      <c r="X41" s="633"/>
      <c r="Y41" s="636"/>
      <c r="Z41" s="637">
        <v>100</v>
      </c>
      <c r="AA41" s="637"/>
      <c r="AB41" s="637"/>
      <c r="AC41" s="637"/>
      <c r="AD41" s="638">
        <v>9508973</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437549</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1332244</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383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2724845</v>
      </c>
      <c r="CS42" s="621"/>
      <c r="CT42" s="621"/>
      <c r="CU42" s="621"/>
      <c r="CV42" s="621"/>
      <c r="CW42" s="621"/>
      <c r="CX42" s="621"/>
      <c r="CY42" s="622"/>
      <c r="CZ42" s="611">
        <v>11.5</v>
      </c>
      <c r="DA42" s="623"/>
      <c r="DB42" s="623"/>
      <c r="DC42" s="624"/>
      <c r="DD42" s="614">
        <v>820443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2268</v>
      </c>
      <c r="CS43" s="621"/>
      <c r="CT43" s="621"/>
      <c r="CU43" s="621"/>
      <c r="CV43" s="621"/>
      <c r="CW43" s="621"/>
      <c r="CX43" s="621"/>
      <c r="CY43" s="622"/>
      <c r="CZ43" s="611">
        <v>0</v>
      </c>
      <c r="DA43" s="623"/>
      <c r="DB43" s="623"/>
      <c r="DC43" s="624"/>
      <c r="DD43" s="614">
        <v>2268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2307527</v>
      </c>
      <c r="CS44" s="609"/>
      <c r="CT44" s="609"/>
      <c r="CU44" s="609"/>
      <c r="CV44" s="609"/>
      <c r="CW44" s="609"/>
      <c r="CX44" s="609"/>
      <c r="CY44" s="610"/>
      <c r="CZ44" s="611">
        <v>9.6999999999999993</v>
      </c>
      <c r="DA44" s="612"/>
      <c r="DB44" s="612"/>
      <c r="DC44" s="613"/>
      <c r="DD44" s="614">
        <v>767775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1417153</v>
      </c>
      <c r="CS45" s="621"/>
      <c r="CT45" s="621"/>
      <c r="CU45" s="621"/>
      <c r="CV45" s="621"/>
      <c r="CW45" s="621"/>
      <c r="CX45" s="621"/>
      <c r="CY45" s="622"/>
      <c r="CZ45" s="611">
        <v>6</v>
      </c>
      <c r="DA45" s="623"/>
      <c r="DB45" s="623"/>
      <c r="DC45" s="624"/>
      <c r="DD45" s="614">
        <v>68704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864446</v>
      </c>
      <c r="CS46" s="609"/>
      <c r="CT46" s="609"/>
      <c r="CU46" s="609"/>
      <c r="CV46" s="609"/>
      <c r="CW46" s="609"/>
      <c r="CX46" s="609"/>
      <c r="CY46" s="610"/>
      <c r="CZ46" s="611">
        <v>3.6</v>
      </c>
      <c r="DA46" s="612"/>
      <c r="DB46" s="612"/>
      <c r="DC46" s="613"/>
      <c r="DD46" s="614">
        <v>690843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417318</v>
      </c>
      <c r="CS47" s="621"/>
      <c r="CT47" s="621"/>
      <c r="CU47" s="621"/>
      <c r="CV47" s="621"/>
      <c r="CW47" s="621"/>
      <c r="CX47" s="621"/>
      <c r="CY47" s="622"/>
      <c r="CZ47" s="611">
        <v>1.8</v>
      </c>
      <c r="DA47" s="623"/>
      <c r="DB47" s="623"/>
      <c r="DC47" s="624"/>
      <c r="DD47" s="614">
        <v>52668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23736904</v>
      </c>
      <c r="CS49" s="593"/>
      <c r="CT49" s="593"/>
      <c r="CU49" s="593"/>
      <c r="CV49" s="593"/>
      <c r="CW49" s="593"/>
      <c r="CX49" s="593"/>
      <c r="CY49" s="594"/>
      <c r="CZ49" s="595">
        <v>100</v>
      </c>
      <c r="DA49" s="596"/>
      <c r="DB49" s="596"/>
      <c r="DC49" s="597"/>
      <c r="DD49" s="598">
        <v>16561608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gqi96YpuIaeST1xMzYtMXeu7jaMTCUSpehZI9QO3heM1tE0vlG05BlPYYQZfzYTqBGMTNIFQFGmWznoRa2twcg==" saltValue="ay6ybM5iNt5AEDNwC3er8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24568</v>
      </c>
      <c r="R7" s="1090"/>
      <c r="S7" s="1090"/>
      <c r="T7" s="1090"/>
      <c r="U7" s="1090"/>
      <c r="V7" s="1090">
        <v>23621</v>
      </c>
      <c r="W7" s="1090"/>
      <c r="X7" s="1090"/>
      <c r="Y7" s="1090"/>
      <c r="Z7" s="1090"/>
      <c r="AA7" s="1090">
        <v>948</v>
      </c>
      <c r="AB7" s="1090"/>
      <c r="AC7" s="1090"/>
      <c r="AD7" s="1090"/>
      <c r="AE7" s="1091"/>
      <c r="AF7" s="1092">
        <v>657</v>
      </c>
      <c r="AG7" s="1093"/>
      <c r="AH7" s="1093"/>
      <c r="AI7" s="1093"/>
      <c r="AJ7" s="1094"/>
      <c r="AK7" s="1095">
        <v>2438</v>
      </c>
      <c r="AL7" s="1096"/>
      <c r="AM7" s="1096"/>
      <c r="AN7" s="1096"/>
      <c r="AO7" s="1096"/>
      <c r="AP7" s="1096">
        <v>11551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560</v>
      </c>
      <c r="BT7" s="1087"/>
      <c r="BU7" s="1087"/>
      <c r="BV7" s="1087"/>
      <c r="BW7" s="1087"/>
      <c r="BX7" s="1087"/>
      <c r="BY7" s="1087"/>
      <c r="BZ7" s="1087"/>
      <c r="CA7" s="1087"/>
      <c r="CB7" s="1087"/>
      <c r="CC7" s="1087"/>
      <c r="CD7" s="1087"/>
      <c r="CE7" s="1087"/>
      <c r="CF7" s="1087"/>
      <c r="CG7" s="1099"/>
      <c r="CH7" s="1083">
        <v>-71</v>
      </c>
      <c r="CI7" s="1084"/>
      <c r="CJ7" s="1084"/>
      <c r="CK7" s="1084"/>
      <c r="CL7" s="1085"/>
      <c r="CM7" s="1083">
        <v>-12619</v>
      </c>
      <c r="CN7" s="1084"/>
      <c r="CO7" s="1084"/>
      <c r="CP7" s="1084"/>
      <c r="CQ7" s="1085"/>
      <c r="CR7" s="1083">
        <v>0</v>
      </c>
      <c r="CS7" s="1084"/>
      <c r="CT7" s="1084"/>
      <c r="CU7" s="1084"/>
      <c r="CV7" s="1085"/>
      <c r="CW7" s="1083" t="s">
        <v>562</v>
      </c>
      <c r="CX7" s="1084"/>
      <c r="CY7" s="1084"/>
      <c r="CZ7" s="1084"/>
      <c r="DA7" s="1085"/>
      <c r="DB7" s="1083">
        <v>46</v>
      </c>
      <c r="DC7" s="1084"/>
      <c r="DD7" s="1084"/>
      <c r="DE7" s="1084"/>
      <c r="DF7" s="1085"/>
      <c r="DG7" s="1083" t="s">
        <v>562</v>
      </c>
      <c r="DH7" s="1084"/>
      <c r="DI7" s="1084"/>
      <c r="DJ7" s="1084"/>
      <c r="DK7" s="1085"/>
      <c r="DL7" s="1083" t="s">
        <v>562</v>
      </c>
      <c r="DM7" s="1084"/>
      <c r="DN7" s="1084"/>
      <c r="DO7" s="1084"/>
      <c r="DP7" s="1085"/>
      <c r="DQ7" s="1083" t="s">
        <v>562</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170</v>
      </c>
      <c r="R8" s="1026"/>
      <c r="S8" s="1026"/>
      <c r="T8" s="1026"/>
      <c r="U8" s="1026"/>
      <c r="V8" s="1026">
        <v>163</v>
      </c>
      <c r="W8" s="1026"/>
      <c r="X8" s="1026"/>
      <c r="Y8" s="1026"/>
      <c r="Z8" s="1026"/>
      <c r="AA8" s="1026">
        <v>7</v>
      </c>
      <c r="AB8" s="1026"/>
      <c r="AC8" s="1026"/>
      <c r="AD8" s="1026"/>
      <c r="AE8" s="1027"/>
      <c r="AF8" s="1022">
        <v>7</v>
      </c>
      <c r="AG8" s="1023"/>
      <c r="AH8" s="1023"/>
      <c r="AI8" s="1023"/>
      <c r="AJ8" s="1024"/>
      <c r="AK8" s="1067" t="s">
        <v>562</v>
      </c>
      <c r="AL8" s="1068"/>
      <c r="AM8" s="1068"/>
      <c r="AN8" s="1068"/>
      <c r="AO8" s="1068"/>
      <c r="AP8" s="1068">
        <v>38</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561</v>
      </c>
      <c r="BT8" s="980"/>
      <c r="BU8" s="980"/>
      <c r="BV8" s="980"/>
      <c r="BW8" s="980"/>
      <c r="BX8" s="980"/>
      <c r="BY8" s="980"/>
      <c r="BZ8" s="980"/>
      <c r="CA8" s="980"/>
      <c r="CB8" s="980"/>
      <c r="CC8" s="980"/>
      <c r="CD8" s="980"/>
      <c r="CE8" s="980"/>
      <c r="CF8" s="980"/>
      <c r="CG8" s="1001"/>
      <c r="CH8" s="976">
        <v>-143</v>
      </c>
      <c r="CI8" s="977"/>
      <c r="CJ8" s="977"/>
      <c r="CK8" s="977"/>
      <c r="CL8" s="978"/>
      <c r="CM8" s="976">
        <v>54</v>
      </c>
      <c r="CN8" s="977"/>
      <c r="CO8" s="977"/>
      <c r="CP8" s="977"/>
      <c r="CQ8" s="978"/>
      <c r="CR8" s="976">
        <v>210</v>
      </c>
      <c r="CS8" s="977"/>
      <c r="CT8" s="977"/>
      <c r="CU8" s="977"/>
      <c r="CV8" s="978"/>
      <c r="CW8" s="976">
        <v>237</v>
      </c>
      <c r="CX8" s="977"/>
      <c r="CY8" s="977"/>
      <c r="CZ8" s="977"/>
      <c r="DA8" s="978"/>
      <c r="DB8" s="976" t="s">
        <v>562</v>
      </c>
      <c r="DC8" s="977"/>
      <c r="DD8" s="977"/>
      <c r="DE8" s="977"/>
      <c r="DF8" s="978"/>
      <c r="DG8" s="976" t="s">
        <v>562</v>
      </c>
      <c r="DH8" s="977"/>
      <c r="DI8" s="977"/>
      <c r="DJ8" s="977"/>
      <c r="DK8" s="978"/>
      <c r="DL8" s="976" t="s">
        <v>562</v>
      </c>
      <c r="DM8" s="977"/>
      <c r="DN8" s="977"/>
      <c r="DO8" s="977"/>
      <c r="DP8" s="978"/>
      <c r="DQ8" s="976" t="s">
        <v>562</v>
      </c>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12</v>
      </c>
      <c r="R9" s="1026"/>
      <c r="S9" s="1026"/>
      <c r="T9" s="1026"/>
      <c r="U9" s="1026"/>
      <c r="V9" s="1026">
        <v>11</v>
      </c>
      <c r="W9" s="1026"/>
      <c r="X9" s="1026"/>
      <c r="Y9" s="1026"/>
      <c r="Z9" s="1026"/>
      <c r="AA9" s="1026">
        <v>1</v>
      </c>
      <c r="AB9" s="1026"/>
      <c r="AC9" s="1026"/>
      <c r="AD9" s="1026"/>
      <c r="AE9" s="1027"/>
      <c r="AF9" s="1022">
        <v>1</v>
      </c>
      <c r="AG9" s="1023"/>
      <c r="AH9" s="1023"/>
      <c r="AI9" s="1023"/>
      <c r="AJ9" s="1024"/>
      <c r="AK9" s="1067">
        <v>3</v>
      </c>
      <c r="AL9" s="1068"/>
      <c r="AM9" s="1068"/>
      <c r="AN9" s="1068"/>
      <c r="AO9" s="1068"/>
      <c r="AP9" s="1068" t="s">
        <v>562</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t="s">
        <v>377</v>
      </c>
      <c r="C10" s="1018"/>
      <c r="D10" s="1018"/>
      <c r="E10" s="1018"/>
      <c r="F10" s="1018"/>
      <c r="G10" s="1018"/>
      <c r="H10" s="1018"/>
      <c r="I10" s="1018"/>
      <c r="J10" s="1018"/>
      <c r="K10" s="1018"/>
      <c r="L10" s="1018"/>
      <c r="M10" s="1018"/>
      <c r="N10" s="1018"/>
      <c r="O10" s="1018"/>
      <c r="P10" s="1019"/>
      <c r="Q10" s="1025">
        <v>0</v>
      </c>
      <c r="R10" s="1026"/>
      <c r="S10" s="1026"/>
      <c r="T10" s="1026"/>
      <c r="U10" s="1026"/>
      <c r="V10" s="1026">
        <v>0</v>
      </c>
      <c r="W10" s="1026"/>
      <c r="X10" s="1026"/>
      <c r="Y10" s="1026"/>
      <c r="Z10" s="1026"/>
      <c r="AA10" s="1026">
        <v>0</v>
      </c>
      <c r="AB10" s="1026"/>
      <c r="AC10" s="1026"/>
      <c r="AD10" s="1026"/>
      <c r="AE10" s="1027"/>
      <c r="AF10" s="1022">
        <v>0</v>
      </c>
      <c r="AG10" s="1023"/>
      <c r="AH10" s="1023"/>
      <c r="AI10" s="1023"/>
      <c r="AJ10" s="1024"/>
      <c r="AK10" s="1067">
        <v>0</v>
      </c>
      <c r="AL10" s="1068"/>
      <c r="AM10" s="1068"/>
      <c r="AN10" s="1068"/>
      <c r="AO10" s="1068"/>
      <c r="AP10" s="1068" t="s">
        <v>562</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t="s">
        <v>378</v>
      </c>
      <c r="C11" s="1018"/>
      <c r="D11" s="1018"/>
      <c r="E11" s="1018"/>
      <c r="F11" s="1018"/>
      <c r="G11" s="1018"/>
      <c r="H11" s="1018"/>
      <c r="I11" s="1018"/>
      <c r="J11" s="1018"/>
      <c r="K11" s="1018"/>
      <c r="L11" s="1018"/>
      <c r="M11" s="1018"/>
      <c r="N11" s="1018"/>
      <c r="O11" s="1018"/>
      <c r="P11" s="1019"/>
      <c r="Q11" s="1025">
        <v>0</v>
      </c>
      <c r="R11" s="1026"/>
      <c r="S11" s="1026"/>
      <c r="T11" s="1026"/>
      <c r="U11" s="1026"/>
      <c r="V11" s="1026">
        <v>0</v>
      </c>
      <c r="W11" s="1026"/>
      <c r="X11" s="1026"/>
      <c r="Y11" s="1026"/>
      <c r="Z11" s="1026"/>
      <c r="AA11" s="1026">
        <v>0</v>
      </c>
      <c r="AB11" s="1026"/>
      <c r="AC11" s="1026"/>
      <c r="AD11" s="1026"/>
      <c r="AE11" s="1027"/>
      <c r="AF11" s="1022">
        <v>0</v>
      </c>
      <c r="AG11" s="1023"/>
      <c r="AH11" s="1023"/>
      <c r="AI11" s="1023"/>
      <c r="AJ11" s="1024"/>
      <c r="AK11" s="1067">
        <v>0</v>
      </c>
      <c r="AL11" s="1068"/>
      <c r="AM11" s="1068"/>
      <c r="AN11" s="1068"/>
      <c r="AO11" s="1068"/>
      <c r="AP11" s="1068" t="s">
        <v>562</v>
      </c>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t="s">
        <v>379</v>
      </c>
      <c r="C12" s="1018"/>
      <c r="D12" s="1018"/>
      <c r="E12" s="1018"/>
      <c r="F12" s="1018"/>
      <c r="G12" s="1018"/>
      <c r="H12" s="1018"/>
      <c r="I12" s="1018"/>
      <c r="J12" s="1018"/>
      <c r="K12" s="1018"/>
      <c r="L12" s="1018"/>
      <c r="M12" s="1018"/>
      <c r="N12" s="1018"/>
      <c r="O12" s="1018"/>
      <c r="P12" s="1019"/>
      <c r="Q12" s="1025">
        <v>1</v>
      </c>
      <c r="R12" s="1026"/>
      <c r="S12" s="1026"/>
      <c r="T12" s="1026"/>
      <c r="U12" s="1026"/>
      <c r="V12" s="1026">
        <v>1</v>
      </c>
      <c r="W12" s="1026"/>
      <c r="X12" s="1026"/>
      <c r="Y12" s="1026"/>
      <c r="Z12" s="1026"/>
      <c r="AA12" s="1026">
        <v>0</v>
      </c>
      <c r="AB12" s="1026"/>
      <c r="AC12" s="1026"/>
      <c r="AD12" s="1026"/>
      <c r="AE12" s="1027"/>
      <c r="AF12" s="1022">
        <v>0</v>
      </c>
      <c r="AG12" s="1023"/>
      <c r="AH12" s="1023"/>
      <c r="AI12" s="1023"/>
      <c r="AJ12" s="1024"/>
      <c r="AK12" s="1067">
        <v>0</v>
      </c>
      <c r="AL12" s="1068"/>
      <c r="AM12" s="1068"/>
      <c r="AN12" s="1068"/>
      <c r="AO12" s="1068"/>
      <c r="AP12" s="1068" t="s">
        <v>562</v>
      </c>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380</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381</v>
      </c>
      <c r="B23" s="924" t="s">
        <v>382</v>
      </c>
      <c r="C23" s="925"/>
      <c r="D23" s="925"/>
      <c r="E23" s="925"/>
      <c r="F23" s="925"/>
      <c r="G23" s="925"/>
      <c r="H23" s="925"/>
      <c r="I23" s="925"/>
      <c r="J23" s="925"/>
      <c r="K23" s="925"/>
      <c r="L23" s="925"/>
      <c r="M23" s="925"/>
      <c r="N23" s="925"/>
      <c r="O23" s="925"/>
      <c r="P23" s="935"/>
      <c r="Q23" s="1054">
        <v>24692</v>
      </c>
      <c r="R23" s="1048"/>
      <c r="S23" s="1048"/>
      <c r="T23" s="1048"/>
      <c r="U23" s="1048"/>
      <c r="V23" s="1048">
        <v>23737</v>
      </c>
      <c r="W23" s="1048"/>
      <c r="X23" s="1048"/>
      <c r="Y23" s="1048"/>
      <c r="Z23" s="1048"/>
      <c r="AA23" s="1048">
        <v>956</v>
      </c>
      <c r="AB23" s="1048"/>
      <c r="AC23" s="1048"/>
      <c r="AD23" s="1048"/>
      <c r="AE23" s="1055"/>
      <c r="AF23" s="1056">
        <v>665</v>
      </c>
      <c r="AG23" s="1048"/>
      <c r="AH23" s="1048"/>
      <c r="AI23" s="1048"/>
      <c r="AJ23" s="1057"/>
      <c r="AK23" s="1058"/>
      <c r="AL23" s="1059"/>
      <c r="AM23" s="1059"/>
      <c r="AN23" s="1059"/>
      <c r="AO23" s="1059"/>
      <c r="AP23" s="1048">
        <v>11589</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383</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384</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385</v>
      </c>
      <c r="R26" s="989"/>
      <c r="S26" s="989"/>
      <c r="T26" s="989"/>
      <c r="U26" s="990"/>
      <c r="V26" s="988" t="s">
        <v>386</v>
      </c>
      <c r="W26" s="989"/>
      <c r="X26" s="989"/>
      <c r="Y26" s="989"/>
      <c r="Z26" s="990"/>
      <c r="AA26" s="988" t="s">
        <v>387</v>
      </c>
      <c r="AB26" s="989"/>
      <c r="AC26" s="989"/>
      <c r="AD26" s="989"/>
      <c r="AE26" s="989"/>
      <c r="AF26" s="1042" t="s">
        <v>388</v>
      </c>
      <c r="AG26" s="995"/>
      <c r="AH26" s="995"/>
      <c r="AI26" s="995"/>
      <c r="AJ26" s="1043"/>
      <c r="AK26" s="989" t="s">
        <v>389</v>
      </c>
      <c r="AL26" s="989"/>
      <c r="AM26" s="989"/>
      <c r="AN26" s="989"/>
      <c r="AO26" s="990"/>
      <c r="AP26" s="988" t="s">
        <v>390</v>
      </c>
      <c r="AQ26" s="989"/>
      <c r="AR26" s="989"/>
      <c r="AS26" s="989"/>
      <c r="AT26" s="990"/>
      <c r="AU26" s="988" t="s">
        <v>391</v>
      </c>
      <c r="AV26" s="989"/>
      <c r="AW26" s="989"/>
      <c r="AX26" s="989"/>
      <c r="AY26" s="990"/>
      <c r="AZ26" s="988" t="s">
        <v>392</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393</v>
      </c>
      <c r="C28" s="1035"/>
      <c r="D28" s="1035"/>
      <c r="E28" s="1035"/>
      <c r="F28" s="1035"/>
      <c r="G28" s="1035"/>
      <c r="H28" s="1035"/>
      <c r="I28" s="1035"/>
      <c r="J28" s="1035"/>
      <c r="K28" s="1035"/>
      <c r="L28" s="1035"/>
      <c r="M28" s="1035"/>
      <c r="N28" s="1035"/>
      <c r="O28" s="1035"/>
      <c r="P28" s="1036"/>
      <c r="Q28" s="1037">
        <v>4497</v>
      </c>
      <c r="R28" s="1038"/>
      <c r="S28" s="1038"/>
      <c r="T28" s="1038"/>
      <c r="U28" s="1038"/>
      <c r="V28" s="1038">
        <v>4374</v>
      </c>
      <c r="W28" s="1038"/>
      <c r="X28" s="1038"/>
      <c r="Y28" s="1038"/>
      <c r="Z28" s="1038"/>
      <c r="AA28" s="1038">
        <v>123</v>
      </c>
      <c r="AB28" s="1038"/>
      <c r="AC28" s="1038"/>
      <c r="AD28" s="1038"/>
      <c r="AE28" s="1039"/>
      <c r="AF28" s="1040">
        <v>123</v>
      </c>
      <c r="AG28" s="1038"/>
      <c r="AH28" s="1038"/>
      <c r="AI28" s="1038"/>
      <c r="AJ28" s="1041"/>
      <c r="AK28" s="1029">
        <v>438</v>
      </c>
      <c r="AL28" s="1030"/>
      <c r="AM28" s="1030"/>
      <c r="AN28" s="1030"/>
      <c r="AO28" s="1030"/>
      <c r="AP28" s="1030" t="s">
        <v>562</v>
      </c>
      <c r="AQ28" s="1030"/>
      <c r="AR28" s="1030"/>
      <c r="AS28" s="1030"/>
      <c r="AT28" s="1030"/>
      <c r="AU28" s="1030" t="s">
        <v>562</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394</v>
      </c>
      <c r="C29" s="1018"/>
      <c r="D29" s="1018"/>
      <c r="E29" s="1018"/>
      <c r="F29" s="1018"/>
      <c r="G29" s="1018"/>
      <c r="H29" s="1018"/>
      <c r="I29" s="1018"/>
      <c r="J29" s="1018"/>
      <c r="K29" s="1018"/>
      <c r="L29" s="1018"/>
      <c r="M29" s="1018"/>
      <c r="N29" s="1018"/>
      <c r="O29" s="1018"/>
      <c r="P29" s="1019"/>
      <c r="Q29" s="1025">
        <v>4323</v>
      </c>
      <c r="R29" s="1026"/>
      <c r="S29" s="1026"/>
      <c r="T29" s="1026"/>
      <c r="U29" s="1026"/>
      <c r="V29" s="1026">
        <v>4099</v>
      </c>
      <c r="W29" s="1026"/>
      <c r="X29" s="1026"/>
      <c r="Y29" s="1026"/>
      <c r="Z29" s="1026"/>
      <c r="AA29" s="1026">
        <v>225</v>
      </c>
      <c r="AB29" s="1026"/>
      <c r="AC29" s="1026"/>
      <c r="AD29" s="1026"/>
      <c r="AE29" s="1027"/>
      <c r="AF29" s="1022">
        <v>225</v>
      </c>
      <c r="AG29" s="1023"/>
      <c r="AH29" s="1023"/>
      <c r="AI29" s="1023"/>
      <c r="AJ29" s="1024"/>
      <c r="AK29" s="967">
        <v>803</v>
      </c>
      <c r="AL29" s="958"/>
      <c r="AM29" s="958"/>
      <c r="AN29" s="958"/>
      <c r="AO29" s="958"/>
      <c r="AP29" s="958" t="s">
        <v>562</v>
      </c>
      <c r="AQ29" s="958"/>
      <c r="AR29" s="958"/>
      <c r="AS29" s="958"/>
      <c r="AT29" s="958"/>
      <c r="AU29" s="958" t="s">
        <v>562</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395</v>
      </c>
      <c r="C30" s="1018"/>
      <c r="D30" s="1018"/>
      <c r="E30" s="1018"/>
      <c r="F30" s="1018"/>
      <c r="G30" s="1018"/>
      <c r="H30" s="1018"/>
      <c r="I30" s="1018"/>
      <c r="J30" s="1018"/>
      <c r="K30" s="1018"/>
      <c r="L30" s="1018"/>
      <c r="M30" s="1018"/>
      <c r="N30" s="1018"/>
      <c r="O30" s="1018"/>
      <c r="P30" s="1019"/>
      <c r="Q30" s="1025">
        <v>8</v>
      </c>
      <c r="R30" s="1026"/>
      <c r="S30" s="1026"/>
      <c r="T30" s="1026"/>
      <c r="U30" s="1026"/>
      <c r="V30" s="1026">
        <v>8</v>
      </c>
      <c r="W30" s="1026"/>
      <c r="X30" s="1026"/>
      <c r="Y30" s="1026"/>
      <c r="Z30" s="1026"/>
      <c r="AA30" s="1026" t="s">
        <v>562</v>
      </c>
      <c r="AB30" s="1026"/>
      <c r="AC30" s="1026"/>
      <c r="AD30" s="1026"/>
      <c r="AE30" s="1027"/>
      <c r="AF30" s="1022" t="s">
        <v>122</v>
      </c>
      <c r="AG30" s="1023"/>
      <c r="AH30" s="1023"/>
      <c r="AI30" s="1023"/>
      <c r="AJ30" s="1024"/>
      <c r="AK30" s="967">
        <v>7</v>
      </c>
      <c r="AL30" s="958"/>
      <c r="AM30" s="958"/>
      <c r="AN30" s="958"/>
      <c r="AO30" s="958"/>
      <c r="AP30" s="958" t="s">
        <v>562</v>
      </c>
      <c r="AQ30" s="958"/>
      <c r="AR30" s="958"/>
      <c r="AS30" s="958"/>
      <c r="AT30" s="958"/>
      <c r="AU30" s="958" t="s">
        <v>562</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396</v>
      </c>
      <c r="C31" s="1018"/>
      <c r="D31" s="1018"/>
      <c r="E31" s="1018"/>
      <c r="F31" s="1018"/>
      <c r="G31" s="1018"/>
      <c r="H31" s="1018"/>
      <c r="I31" s="1018"/>
      <c r="J31" s="1018"/>
      <c r="K31" s="1018"/>
      <c r="L31" s="1018"/>
      <c r="M31" s="1018"/>
      <c r="N31" s="1018"/>
      <c r="O31" s="1018"/>
      <c r="P31" s="1019"/>
      <c r="Q31" s="1025">
        <v>517</v>
      </c>
      <c r="R31" s="1026"/>
      <c r="S31" s="1026"/>
      <c r="T31" s="1026"/>
      <c r="U31" s="1026"/>
      <c r="V31" s="1026">
        <v>512</v>
      </c>
      <c r="W31" s="1026"/>
      <c r="X31" s="1026"/>
      <c r="Y31" s="1026"/>
      <c r="Z31" s="1026"/>
      <c r="AA31" s="1026">
        <v>5</v>
      </c>
      <c r="AB31" s="1026"/>
      <c r="AC31" s="1026"/>
      <c r="AD31" s="1026"/>
      <c r="AE31" s="1027"/>
      <c r="AF31" s="1022">
        <v>5</v>
      </c>
      <c r="AG31" s="1023"/>
      <c r="AH31" s="1023"/>
      <c r="AI31" s="1023"/>
      <c r="AJ31" s="1024"/>
      <c r="AK31" s="967">
        <v>193</v>
      </c>
      <c r="AL31" s="958"/>
      <c r="AM31" s="958"/>
      <c r="AN31" s="958"/>
      <c r="AO31" s="958"/>
      <c r="AP31" s="958" t="s">
        <v>562</v>
      </c>
      <c r="AQ31" s="958"/>
      <c r="AR31" s="958"/>
      <c r="AS31" s="958"/>
      <c r="AT31" s="958"/>
      <c r="AU31" s="958" t="s">
        <v>562</v>
      </c>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397</v>
      </c>
      <c r="C32" s="1018"/>
      <c r="D32" s="1018"/>
      <c r="E32" s="1018"/>
      <c r="F32" s="1018"/>
      <c r="G32" s="1018"/>
      <c r="H32" s="1018"/>
      <c r="I32" s="1018"/>
      <c r="J32" s="1018"/>
      <c r="K32" s="1018"/>
      <c r="L32" s="1018"/>
      <c r="M32" s="1018"/>
      <c r="N32" s="1018"/>
      <c r="O32" s="1018"/>
      <c r="P32" s="1019"/>
      <c r="Q32" s="1025">
        <v>554</v>
      </c>
      <c r="R32" s="1026"/>
      <c r="S32" s="1026"/>
      <c r="T32" s="1026"/>
      <c r="U32" s="1026"/>
      <c r="V32" s="1026">
        <v>477</v>
      </c>
      <c r="W32" s="1026"/>
      <c r="X32" s="1026"/>
      <c r="Y32" s="1026"/>
      <c r="Z32" s="1026"/>
      <c r="AA32" s="1026">
        <v>77</v>
      </c>
      <c r="AB32" s="1026"/>
      <c r="AC32" s="1026"/>
      <c r="AD32" s="1026"/>
      <c r="AE32" s="1027"/>
      <c r="AF32" s="1022">
        <v>745</v>
      </c>
      <c r="AG32" s="1023"/>
      <c r="AH32" s="1023"/>
      <c r="AI32" s="1023"/>
      <c r="AJ32" s="1024"/>
      <c r="AK32" s="967">
        <v>102</v>
      </c>
      <c r="AL32" s="958"/>
      <c r="AM32" s="958"/>
      <c r="AN32" s="958"/>
      <c r="AO32" s="958"/>
      <c r="AP32" s="958">
        <v>1519</v>
      </c>
      <c r="AQ32" s="958"/>
      <c r="AR32" s="958"/>
      <c r="AS32" s="958"/>
      <c r="AT32" s="958"/>
      <c r="AU32" s="958">
        <v>140</v>
      </c>
      <c r="AV32" s="958"/>
      <c r="AW32" s="958"/>
      <c r="AX32" s="958"/>
      <c r="AY32" s="958"/>
      <c r="AZ32" s="1028"/>
      <c r="BA32" s="1028"/>
      <c r="BB32" s="1028"/>
      <c r="BC32" s="1028"/>
      <c r="BD32" s="1028"/>
      <c r="BE32" s="959" t="s">
        <v>398</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399</v>
      </c>
      <c r="C33" s="1018"/>
      <c r="D33" s="1018"/>
      <c r="E33" s="1018"/>
      <c r="F33" s="1018"/>
      <c r="G33" s="1018"/>
      <c r="H33" s="1018"/>
      <c r="I33" s="1018"/>
      <c r="J33" s="1018"/>
      <c r="K33" s="1018"/>
      <c r="L33" s="1018"/>
      <c r="M33" s="1018"/>
      <c r="N33" s="1018"/>
      <c r="O33" s="1018"/>
      <c r="P33" s="1019"/>
      <c r="Q33" s="1025">
        <v>37</v>
      </c>
      <c r="R33" s="1026"/>
      <c r="S33" s="1026"/>
      <c r="T33" s="1026"/>
      <c r="U33" s="1026"/>
      <c r="V33" s="1026">
        <v>34</v>
      </c>
      <c r="W33" s="1026"/>
      <c r="X33" s="1026"/>
      <c r="Y33" s="1026"/>
      <c r="Z33" s="1026"/>
      <c r="AA33" s="1026">
        <v>3</v>
      </c>
      <c r="AB33" s="1026"/>
      <c r="AC33" s="1026"/>
      <c r="AD33" s="1026"/>
      <c r="AE33" s="1027"/>
      <c r="AF33" s="1022">
        <v>32</v>
      </c>
      <c r="AG33" s="1023"/>
      <c r="AH33" s="1023"/>
      <c r="AI33" s="1023"/>
      <c r="AJ33" s="1024"/>
      <c r="AK33" s="967">
        <v>52</v>
      </c>
      <c r="AL33" s="958"/>
      <c r="AM33" s="958"/>
      <c r="AN33" s="958"/>
      <c r="AO33" s="958"/>
      <c r="AP33" s="958">
        <v>128</v>
      </c>
      <c r="AQ33" s="958"/>
      <c r="AR33" s="958"/>
      <c r="AS33" s="958"/>
      <c r="AT33" s="958"/>
      <c r="AU33" s="958">
        <v>88</v>
      </c>
      <c r="AV33" s="958"/>
      <c r="AW33" s="958"/>
      <c r="AX33" s="958"/>
      <c r="AY33" s="958"/>
      <c r="AZ33" s="1028"/>
      <c r="BA33" s="1028"/>
      <c r="BB33" s="1028"/>
      <c r="BC33" s="1028"/>
      <c r="BD33" s="1028"/>
      <c r="BE33" s="959" t="s">
        <v>398</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400</v>
      </c>
      <c r="C34" s="1018"/>
      <c r="D34" s="1018"/>
      <c r="E34" s="1018"/>
      <c r="F34" s="1018"/>
      <c r="G34" s="1018"/>
      <c r="H34" s="1018"/>
      <c r="I34" s="1018"/>
      <c r="J34" s="1018"/>
      <c r="K34" s="1018"/>
      <c r="L34" s="1018"/>
      <c r="M34" s="1018"/>
      <c r="N34" s="1018"/>
      <c r="O34" s="1018"/>
      <c r="P34" s="1019"/>
      <c r="Q34" s="1025">
        <v>598</v>
      </c>
      <c r="R34" s="1026"/>
      <c r="S34" s="1026"/>
      <c r="T34" s="1026"/>
      <c r="U34" s="1026"/>
      <c r="V34" s="1026">
        <v>582</v>
      </c>
      <c r="W34" s="1026"/>
      <c r="X34" s="1026"/>
      <c r="Y34" s="1026"/>
      <c r="Z34" s="1026"/>
      <c r="AA34" s="1026">
        <v>16</v>
      </c>
      <c r="AB34" s="1026"/>
      <c r="AC34" s="1026"/>
      <c r="AD34" s="1026"/>
      <c r="AE34" s="1027"/>
      <c r="AF34" s="1022">
        <v>129</v>
      </c>
      <c r="AG34" s="1023"/>
      <c r="AH34" s="1023"/>
      <c r="AI34" s="1023"/>
      <c r="AJ34" s="1024"/>
      <c r="AK34" s="967">
        <v>344</v>
      </c>
      <c r="AL34" s="958"/>
      <c r="AM34" s="958"/>
      <c r="AN34" s="958"/>
      <c r="AO34" s="958"/>
      <c r="AP34" s="958">
        <v>3125</v>
      </c>
      <c r="AQ34" s="958"/>
      <c r="AR34" s="958"/>
      <c r="AS34" s="958"/>
      <c r="AT34" s="958"/>
      <c r="AU34" s="958">
        <v>1806</v>
      </c>
      <c r="AV34" s="958"/>
      <c r="AW34" s="958"/>
      <c r="AX34" s="958"/>
      <c r="AY34" s="958"/>
      <c r="AZ34" s="1028"/>
      <c r="BA34" s="1028"/>
      <c r="BB34" s="1028"/>
      <c r="BC34" s="1028"/>
      <c r="BD34" s="1028"/>
      <c r="BE34" s="959" t="s">
        <v>398</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401</v>
      </c>
      <c r="C35" s="1018"/>
      <c r="D35" s="1018"/>
      <c r="E35" s="1018"/>
      <c r="F35" s="1018"/>
      <c r="G35" s="1018"/>
      <c r="H35" s="1018"/>
      <c r="I35" s="1018"/>
      <c r="J35" s="1018"/>
      <c r="K35" s="1018"/>
      <c r="L35" s="1018"/>
      <c r="M35" s="1018"/>
      <c r="N35" s="1018"/>
      <c r="O35" s="1018"/>
      <c r="P35" s="1019"/>
      <c r="Q35" s="1025">
        <v>108</v>
      </c>
      <c r="R35" s="1026"/>
      <c r="S35" s="1026"/>
      <c r="T35" s="1026"/>
      <c r="U35" s="1026"/>
      <c r="V35" s="1026">
        <v>104</v>
      </c>
      <c r="W35" s="1026"/>
      <c r="X35" s="1026"/>
      <c r="Y35" s="1026"/>
      <c r="Z35" s="1026"/>
      <c r="AA35" s="1026">
        <v>4</v>
      </c>
      <c r="AB35" s="1026"/>
      <c r="AC35" s="1026"/>
      <c r="AD35" s="1026"/>
      <c r="AE35" s="1027"/>
      <c r="AF35" s="1022">
        <v>25</v>
      </c>
      <c r="AG35" s="1023"/>
      <c r="AH35" s="1023"/>
      <c r="AI35" s="1023"/>
      <c r="AJ35" s="1024"/>
      <c r="AK35" s="967">
        <v>71</v>
      </c>
      <c r="AL35" s="958"/>
      <c r="AM35" s="958"/>
      <c r="AN35" s="958"/>
      <c r="AO35" s="958"/>
      <c r="AP35" s="958">
        <v>342</v>
      </c>
      <c r="AQ35" s="958"/>
      <c r="AR35" s="958"/>
      <c r="AS35" s="958"/>
      <c r="AT35" s="958"/>
      <c r="AU35" s="958">
        <v>175</v>
      </c>
      <c r="AV35" s="958"/>
      <c r="AW35" s="958"/>
      <c r="AX35" s="958"/>
      <c r="AY35" s="958"/>
      <c r="AZ35" s="1028"/>
      <c r="BA35" s="1028"/>
      <c r="BB35" s="1028"/>
      <c r="BC35" s="1028"/>
      <c r="BD35" s="1028"/>
      <c r="BE35" s="959" t="s">
        <v>398</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402</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381</v>
      </c>
      <c r="B63" s="924" t="s">
        <v>403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1284</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405</v>
      </c>
      <c r="B66" s="983"/>
      <c r="C66" s="983"/>
      <c r="D66" s="983"/>
      <c r="E66" s="983"/>
      <c r="F66" s="983"/>
      <c r="G66" s="983"/>
      <c r="H66" s="983"/>
      <c r="I66" s="983"/>
      <c r="J66" s="983"/>
      <c r="K66" s="983"/>
      <c r="L66" s="983"/>
      <c r="M66" s="983"/>
      <c r="N66" s="983"/>
      <c r="O66" s="983"/>
      <c r="P66" s="984"/>
      <c r="Q66" s="988" t="s">
        <v>385</v>
      </c>
      <c r="R66" s="989"/>
      <c r="S66" s="989"/>
      <c r="T66" s="989"/>
      <c r="U66" s="990"/>
      <c r="V66" s="988" t="s">
        <v>386</v>
      </c>
      <c r="W66" s="989"/>
      <c r="X66" s="989"/>
      <c r="Y66" s="989"/>
      <c r="Z66" s="990"/>
      <c r="AA66" s="988" t="s">
        <v>387</v>
      </c>
      <c r="AB66" s="989"/>
      <c r="AC66" s="989"/>
      <c r="AD66" s="989"/>
      <c r="AE66" s="990"/>
      <c r="AF66" s="994" t="s">
        <v>388</v>
      </c>
      <c r="AG66" s="995"/>
      <c r="AH66" s="995"/>
      <c r="AI66" s="995"/>
      <c r="AJ66" s="996"/>
      <c r="AK66" s="988" t="s">
        <v>389</v>
      </c>
      <c r="AL66" s="983"/>
      <c r="AM66" s="983"/>
      <c r="AN66" s="983"/>
      <c r="AO66" s="984"/>
      <c r="AP66" s="988" t="s">
        <v>390</v>
      </c>
      <c r="AQ66" s="989"/>
      <c r="AR66" s="989"/>
      <c r="AS66" s="989"/>
      <c r="AT66" s="990"/>
      <c r="AU66" s="988" t="s">
        <v>406</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555</v>
      </c>
      <c r="C68" s="973"/>
      <c r="D68" s="973"/>
      <c r="E68" s="973"/>
      <c r="F68" s="973"/>
      <c r="G68" s="973"/>
      <c r="H68" s="973"/>
      <c r="I68" s="973"/>
      <c r="J68" s="973"/>
      <c r="K68" s="973"/>
      <c r="L68" s="973"/>
      <c r="M68" s="973"/>
      <c r="N68" s="973"/>
      <c r="O68" s="973"/>
      <c r="P68" s="974"/>
      <c r="Q68" s="975">
        <v>22</v>
      </c>
      <c r="R68" s="969"/>
      <c r="S68" s="969"/>
      <c r="T68" s="969"/>
      <c r="U68" s="969"/>
      <c r="V68" s="969">
        <v>20</v>
      </c>
      <c r="W68" s="969"/>
      <c r="X68" s="969"/>
      <c r="Y68" s="969"/>
      <c r="Z68" s="969"/>
      <c r="AA68" s="969">
        <v>2</v>
      </c>
      <c r="AB68" s="969"/>
      <c r="AC68" s="969"/>
      <c r="AD68" s="969"/>
      <c r="AE68" s="969"/>
      <c r="AF68" s="969">
        <v>2</v>
      </c>
      <c r="AG68" s="969"/>
      <c r="AH68" s="969"/>
      <c r="AI68" s="969"/>
      <c r="AJ68" s="969"/>
      <c r="AK68" s="969" t="s">
        <v>562</v>
      </c>
      <c r="AL68" s="969"/>
      <c r="AM68" s="969"/>
      <c r="AN68" s="969"/>
      <c r="AO68" s="969"/>
      <c r="AP68" s="969" t="s">
        <v>562</v>
      </c>
      <c r="AQ68" s="969"/>
      <c r="AR68" s="969"/>
      <c r="AS68" s="969"/>
      <c r="AT68" s="969"/>
      <c r="AU68" s="969" t="s">
        <v>562</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556</v>
      </c>
      <c r="C69" s="962"/>
      <c r="D69" s="962"/>
      <c r="E69" s="962"/>
      <c r="F69" s="962"/>
      <c r="G69" s="962"/>
      <c r="H69" s="962"/>
      <c r="I69" s="962"/>
      <c r="J69" s="962"/>
      <c r="K69" s="962"/>
      <c r="L69" s="962"/>
      <c r="M69" s="962"/>
      <c r="N69" s="962"/>
      <c r="O69" s="962"/>
      <c r="P69" s="963"/>
      <c r="Q69" s="964">
        <v>113</v>
      </c>
      <c r="R69" s="958"/>
      <c r="S69" s="958"/>
      <c r="T69" s="958"/>
      <c r="U69" s="958"/>
      <c r="V69" s="958">
        <v>107</v>
      </c>
      <c r="W69" s="958"/>
      <c r="X69" s="958"/>
      <c r="Y69" s="958"/>
      <c r="Z69" s="958"/>
      <c r="AA69" s="958">
        <v>6</v>
      </c>
      <c r="AB69" s="958"/>
      <c r="AC69" s="958"/>
      <c r="AD69" s="958"/>
      <c r="AE69" s="958"/>
      <c r="AF69" s="958">
        <v>6</v>
      </c>
      <c r="AG69" s="958"/>
      <c r="AH69" s="958"/>
      <c r="AI69" s="958"/>
      <c r="AJ69" s="958"/>
      <c r="AK69" s="958">
        <v>5</v>
      </c>
      <c r="AL69" s="958"/>
      <c r="AM69" s="958"/>
      <c r="AN69" s="958"/>
      <c r="AO69" s="958"/>
      <c r="AP69" s="958" t="s">
        <v>562</v>
      </c>
      <c r="AQ69" s="958"/>
      <c r="AR69" s="958"/>
      <c r="AS69" s="958"/>
      <c r="AT69" s="958"/>
      <c r="AU69" s="958" t="s">
        <v>562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557</v>
      </c>
      <c r="C70" s="962"/>
      <c r="D70" s="962"/>
      <c r="E70" s="962"/>
      <c r="F70" s="962"/>
      <c r="G70" s="962"/>
      <c r="H70" s="962"/>
      <c r="I70" s="962"/>
      <c r="J70" s="962"/>
      <c r="K70" s="962"/>
      <c r="L70" s="962"/>
      <c r="M70" s="962"/>
      <c r="N70" s="962"/>
      <c r="O70" s="962"/>
      <c r="P70" s="963"/>
      <c r="Q70" s="964">
        <v>169552</v>
      </c>
      <c r="R70" s="958"/>
      <c r="S70" s="958"/>
      <c r="T70" s="958"/>
      <c r="U70" s="958"/>
      <c r="V70" s="958">
        <v>166609</v>
      </c>
      <c r="W70" s="958"/>
      <c r="X70" s="958"/>
      <c r="Y70" s="958"/>
      <c r="Z70" s="958"/>
      <c r="AA70" s="958">
        <v>2943</v>
      </c>
      <c r="AB70" s="958"/>
      <c r="AC70" s="958"/>
      <c r="AD70" s="958"/>
      <c r="AE70" s="958"/>
      <c r="AF70" s="958">
        <v>2943</v>
      </c>
      <c r="AG70" s="958"/>
      <c r="AH70" s="958"/>
      <c r="AI70" s="958"/>
      <c r="AJ70" s="958"/>
      <c r="AK70" s="958">
        <v>1308</v>
      </c>
      <c r="AL70" s="958"/>
      <c r="AM70" s="958"/>
      <c r="AN70" s="958"/>
      <c r="AO70" s="958"/>
      <c r="AP70" s="958" t="s">
        <v>562</v>
      </c>
      <c r="AQ70" s="958"/>
      <c r="AR70" s="958"/>
      <c r="AS70" s="958"/>
      <c r="AT70" s="958"/>
      <c r="AU70" s="958" t="s">
        <v>562</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558</v>
      </c>
      <c r="C71" s="962"/>
      <c r="D71" s="962"/>
      <c r="E71" s="962"/>
      <c r="F71" s="962"/>
      <c r="G71" s="962"/>
      <c r="H71" s="962"/>
      <c r="I71" s="962"/>
      <c r="J71" s="962"/>
      <c r="K71" s="962"/>
      <c r="L71" s="962"/>
      <c r="M71" s="962"/>
      <c r="N71" s="962"/>
      <c r="O71" s="962"/>
      <c r="P71" s="963"/>
      <c r="Q71" s="964">
        <v>1446</v>
      </c>
      <c r="R71" s="958"/>
      <c r="S71" s="958"/>
      <c r="T71" s="958"/>
      <c r="U71" s="958"/>
      <c r="V71" s="958">
        <v>1333</v>
      </c>
      <c r="W71" s="958"/>
      <c r="X71" s="958"/>
      <c r="Y71" s="958"/>
      <c r="Z71" s="958"/>
      <c r="AA71" s="958">
        <v>113</v>
      </c>
      <c r="AB71" s="958"/>
      <c r="AC71" s="958"/>
      <c r="AD71" s="958"/>
      <c r="AE71" s="958"/>
      <c r="AF71" s="958">
        <v>113</v>
      </c>
      <c r="AG71" s="958"/>
      <c r="AH71" s="958"/>
      <c r="AI71" s="958"/>
      <c r="AJ71" s="958"/>
      <c r="AK71" s="958">
        <v>329</v>
      </c>
      <c r="AL71" s="958"/>
      <c r="AM71" s="958"/>
      <c r="AN71" s="958"/>
      <c r="AO71" s="958"/>
      <c r="AP71" s="958">
        <v>94</v>
      </c>
      <c r="AQ71" s="958"/>
      <c r="AR71" s="958"/>
      <c r="AS71" s="958"/>
      <c r="AT71" s="958"/>
      <c r="AU71" s="958">
        <v>26</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559</v>
      </c>
      <c r="C72" s="962"/>
      <c r="D72" s="962"/>
      <c r="E72" s="962"/>
      <c r="F72" s="962"/>
      <c r="G72" s="962"/>
      <c r="H72" s="962"/>
      <c r="I72" s="962"/>
      <c r="J72" s="962"/>
      <c r="K72" s="962"/>
      <c r="L72" s="962"/>
      <c r="M72" s="962"/>
      <c r="N72" s="962"/>
      <c r="O72" s="962"/>
      <c r="P72" s="963"/>
      <c r="Q72" s="964">
        <v>265</v>
      </c>
      <c r="R72" s="958"/>
      <c r="S72" s="958"/>
      <c r="T72" s="958"/>
      <c r="U72" s="958"/>
      <c r="V72" s="958">
        <v>260</v>
      </c>
      <c r="W72" s="958"/>
      <c r="X72" s="958"/>
      <c r="Y72" s="958"/>
      <c r="Z72" s="958"/>
      <c r="AA72" s="958">
        <v>5</v>
      </c>
      <c r="AB72" s="958"/>
      <c r="AC72" s="958"/>
      <c r="AD72" s="958"/>
      <c r="AE72" s="958"/>
      <c r="AF72" s="958">
        <v>488</v>
      </c>
      <c r="AG72" s="958"/>
      <c r="AH72" s="958"/>
      <c r="AI72" s="958"/>
      <c r="AJ72" s="958"/>
      <c r="AK72" s="958">
        <v>38</v>
      </c>
      <c r="AL72" s="958"/>
      <c r="AM72" s="958"/>
      <c r="AN72" s="958"/>
      <c r="AO72" s="958"/>
      <c r="AP72" s="958">
        <v>393</v>
      </c>
      <c r="AQ72" s="958"/>
      <c r="AR72" s="958"/>
      <c r="AS72" s="958"/>
      <c r="AT72" s="958"/>
      <c r="AU72" s="958">
        <v>37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381</v>
      </c>
      <c r="B88" s="924" t="s">
        <v>407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381</v>
      </c>
      <c r="BR102" s="924" t="s">
        <v>408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410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416</v>
      </c>
      <c r="AB109" s="883"/>
      <c r="AC109" s="883"/>
      <c r="AD109" s="883"/>
      <c r="AE109" s="884"/>
      <c r="AF109" s="885" t="s">
        <v>417</v>
      </c>
      <c r="AG109" s="883"/>
      <c r="AH109" s="883"/>
      <c r="AI109" s="883"/>
      <c r="AJ109" s="884"/>
      <c r="AK109" s="885" t="s">
        <v>294</v>
      </c>
      <c r="AL109" s="883"/>
      <c r="AM109" s="883"/>
      <c r="AN109" s="883"/>
      <c r="AO109" s="884"/>
      <c r="AP109" s="885" t="s">
        <v>418</v>
      </c>
      <c r="AQ109" s="883"/>
      <c r="AR109" s="883"/>
      <c r="AS109" s="883"/>
      <c r="AT109" s="916"/>
      <c r="AU109" s="882" t="s">
        <v>415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416</v>
      </c>
      <c r="BR109" s="883"/>
      <c r="BS109" s="883"/>
      <c r="BT109" s="883"/>
      <c r="BU109" s="884"/>
      <c r="BV109" s="885" t="s">
        <v>417</v>
      </c>
      <c r="BW109" s="883"/>
      <c r="BX109" s="883"/>
      <c r="BY109" s="883"/>
      <c r="BZ109" s="884"/>
      <c r="CA109" s="885" t="s">
        <v>294</v>
      </c>
      <c r="CB109" s="883"/>
      <c r="CC109" s="883"/>
      <c r="CD109" s="883"/>
      <c r="CE109" s="884"/>
      <c r="CF109" s="923" t="s">
        <v>418</v>
      </c>
      <c r="CG109" s="923"/>
      <c r="CH109" s="923"/>
      <c r="CI109" s="923"/>
      <c r="CJ109" s="923"/>
      <c r="CK109" s="885" t="s">
        <v>419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416</v>
      </c>
      <c r="DH109" s="883"/>
      <c r="DI109" s="883"/>
      <c r="DJ109" s="883"/>
      <c r="DK109" s="884"/>
      <c r="DL109" s="885" t="s">
        <v>417</v>
      </c>
      <c r="DM109" s="883"/>
      <c r="DN109" s="883"/>
      <c r="DO109" s="883"/>
      <c r="DP109" s="884"/>
      <c r="DQ109" s="885" t="s">
        <v>294</v>
      </c>
      <c r="DR109" s="883"/>
      <c r="DS109" s="883"/>
      <c r="DT109" s="883"/>
      <c r="DU109" s="884"/>
      <c r="DV109" s="885" t="s">
        <v>418</v>
      </c>
      <c r="DW109" s="883"/>
      <c r="DX109" s="883"/>
      <c r="DY109" s="883"/>
      <c r="DZ109" s="916"/>
    </row>
    <row r="110" spans="1:131" s="224" customFormat="1" ht="26.25" customHeight="1" x14ac:dyDescent="0.2">
      <c r="A110" s="794" t="s">
        <v>420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942223</v>
      </c>
      <c r="AB110" s="876"/>
      <c r="AC110" s="876"/>
      <c r="AD110" s="876"/>
      <c r="AE110" s="877"/>
      <c r="AF110" s="878">
        <v>922423</v>
      </c>
      <c r="AG110" s="876"/>
      <c r="AH110" s="876"/>
      <c r="AI110" s="876"/>
      <c r="AJ110" s="877"/>
      <c r="AK110" s="878">
        <v>939396</v>
      </c>
      <c r="AL110" s="876"/>
      <c r="AM110" s="876"/>
      <c r="AN110" s="876"/>
      <c r="AO110" s="877"/>
      <c r="AP110" s="879">
        <v>11.3</v>
      </c>
      <c r="AQ110" s="880"/>
      <c r="AR110" s="880"/>
      <c r="AS110" s="880"/>
      <c r="AT110" s="881"/>
      <c r="AU110" s="917" t="s">
        <v>69</v>
      </c>
      <c r="AV110" s="918"/>
      <c r="AW110" s="918"/>
      <c r="AX110" s="918"/>
      <c r="AY110" s="918"/>
      <c r="AZ110" s="847" t="s">
        <v>421</v>
      </c>
      <c r="BA110" s="795"/>
      <c r="BB110" s="795"/>
      <c r="BC110" s="795"/>
      <c r="BD110" s="795"/>
      <c r="BE110" s="795"/>
      <c r="BF110" s="795"/>
      <c r="BG110" s="795"/>
      <c r="BH110" s="795"/>
      <c r="BI110" s="795"/>
      <c r="BJ110" s="795"/>
      <c r="BK110" s="795"/>
      <c r="BL110" s="795"/>
      <c r="BM110" s="795"/>
      <c r="BN110" s="795"/>
      <c r="BO110" s="795"/>
      <c r="BP110" s="796"/>
      <c r="BQ110" s="848">
        <v>12665079</v>
      </c>
      <c r="BR110" s="829"/>
      <c r="BS110" s="829"/>
      <c r="BT110" s="829"/>
      <c r="BU110" s="829"/>
      <c r="BV110" s="829">
        <v>12269098</v>
      </c>
      <c r="BW110" s="829"/>
      <c r="BX110" s="829"/>
      <c r="BY110" s="829"/>
      <c r="BZ110" s="829"/>
      <c r="CA110" s="829">
        <v>11589338</v>
      </c>
      <c r="CB110" s="829"/>
      <c r="CC110" s="829"/>
      <c r="CD110" s="829"/>
      <c r="CE110" s="829"/>
      <c r="CF110" s="853">
        <v>138.80000000000001</v>
      </c>
      <c r="CG110" s="854"/>
      <c r="CH110" s="854"/>
      <c r="CI110" s="854"/>
      <c r="CJ110" s="854"/>
      <c r="CK110" s="913" t="s">
        <v>422</v>
      </c>
      <c r="CL110" s="806"/>
      <c r="CM110" s="847" t="s">
        <v>423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425</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427</v>
      </c>
      <c r="B112" s="900"/>
      <c r="C112" s="739" t="s">
        <v>428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429</v>
      </c>
      <c r="BA112" s="739"/>
      <c r="BB112" s="739"/>
      <c r="BC112" s="739"/>
      <c r="BD112" s="739"/>
      <c r="BE112" s="739"/>
      <c r="BF112" s="739"/>
      <c r="BG112" s="739"/>
      <c r="BH112" s="739"/>
      <c r="BI112" s="739"/>
      <c r="BJ112" s="739"/>
      <c r="BK112" s="739"/>
      <c r="BL112" s="739"/>
      <c r="BM112" s="739"/>
      <c r="BN112" s="739"/>
      <c r="BO112" s="739"/>
      <c r="BP112" s="740"/>
      <c r="BQ112" s="803">
        <v>2874221</v>
      </c>
      <c r="BR112" s="804"/>
      <c r="BS112" s="804"/>
      <c r="BT112" s="804"/>
      <c r="BU112" s="804"/>
      <c r="BV112" s="804">
        <v>2481831</v>
      </c>
      <c r="BW112" s="804"/>
      <c r="BX112" s="804"/>
      <c r="BY112" s="804"/>
      <c r="BZ112" s="804"/>
      <c r="CA112" s="804">
        <v>2209142</v>
      </c>
      <c r="CB112" s="804"/>
      <c r="CC112" s="804"/>
      <c r="CD112" s="804"/>
      <c r="CE112" s="804"/>
      <c r="CF112" s="862">
        <v>26.5</v>
      </c>
      <c r="CG112" s="863"/>
      <c r="CH112" s="863"/>
      <c r="CI112" s="863"/>
      <c r="CJ112" s="863"/>
      <c r="CK112" s="914"/>
      <c r="CL112" s="808"/>
      <c r="CM112" s="802" t="s">
        <v>430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431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251314</v>
      </c>
      <c r="AB113" s="906"/>
      <c r="AC113" s="906"/>
      <c r="AD113" s="906"/>
      <c r="AE113" s="907"/>
      <c r="AF113" s="908">
        <v>257745</v>
      </c>
      <c r="AG113" s="906"/>
      <c r="AH113" s="906"/>
      <c r="AI113" s="906"/>
      <c r="AJ113" s="907"/>
      <c r="AK113" s="908">
        <v>239039</v>
      </c>
      <c r="AL113" s="906"/>
      <c r="AM113" s="906"/>
      <c r="AN113" s="906"/>
      <c r="AO113" s="907"/>
      <c r="AP113" s="909">
        <v>2.9</v>
      </c>
      <c r="AQ113" s="910"/>
      <c r="AR113" s="910"/>
      <c r="AS113" s="910"/>
      <c r="AT113" s="911"/>
      <c r="AU113" s="919"/>
      <c r="AV113" s="920"/>
      <c r="AW113" s="920"/>
      <c r="AX113" s="920"/>
      <c r="AY113" s="920"/>
      <c r="AZ113" s="802" t="s">
        <v>432</v>
      </c>
      <c r="BA113" s="739"/>
      <c r="BB113" s="739"/>
      <c r="BC113" s="739"/>
      <c r="BD113" s="739"/>
      <c r="BE113" s="739"/>
      <c r="BF113" s="739"/>
      <c r="BG113" s="739"/>
      <c r="BH113" s="739"/>
      <c r="BI113" s="739"/>
      <c r="BJ113" s="739"/>
      <c r="BK113" s="739"/>
      <c r="BL113" s="739"/>
      <c r="BM113" s="739"/>
      <c r="BN113" s="739"/>
      <c r="BO113" s="739"/>
      <c r="BP113" s="740"/>
      <c r="BQ113" s="803">
        <v>69706</v>
      </c>
      <c r="BR113" s="804"/>
      <c r="BS113" s="804"/>
      <c r="BT113" s="804"/>
      <c r="BU113" s="804"/>
      <c r="BV113" s="804">
        <v>53197</v>
      </c>
      <c r="BW113" s="804"/>
      <c r="BX113" s="804"/>
      <c r="BY113" s="804"/>
      <c r="BZ113" s="804"/>
      <c r="CA113" s="804">
        <v>62768</v>
      </c>
      <c r="CB113" s="804"/>
      <c r="CC113" s="804"/>
      <c r="CD113" s="804"/>
      <c r="CE113" s="804"/>
      <c r="CF113" s="862">
        <v>0.8</v>
      </c>
      <c r="CG113" s="863"/>
      <c r="CH113" s="863"/>
      <c r="CI113" s="863"/>
      <c r="CJ113" s="863"/>
      <c r="CK113" s="914"/>
      <c r="CL113" s="808"/>
      <c r="CM113" s="802" t="s">
        <v>433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15026</v>
      </c>
      <c r="AB114" s="767"/>
      <c r="AC114" s="767"/>
      <c r="AD114" s="767"/>
      <c r="AE114" s="768"/>
      <c r="AF114" s="769">
        <v>15075</v>
      </c>
      <c r="AG114" s="767"/>
      <c r="AH114" s="767"/>
      <c r="AI114" s="767"/>
      <c r="AJ114" s="768"/>
      <c r="AK114" s="769">
        <v>20537</v>
      </c>
      <c r="AL114" s="767"/>
      <c r="AM114" s="767"/>
      <c r="AN114" s="767"/>
      <c r="AO114" s="768"/>
      <c r="AP114" s="811">
        <v>0.2</v>
      </c>
      <c r="AQ114" s="812"/>
      <c r="AR114" s="812"/>
      <c r="AS114" s="812"/>
      <c r="AT114" s="813"/>
      <c r="AU114" s="919"/>
      <c r="AV114" s="920"/>
      <c r="AW114" s="920"/>
      <c r="AX114" s="920"/>
      <c r="AY114" s="920"/>
      <c r="AZ114" s="802" t="s">
        <v>435</v>
      </c>
      <c r="BA114" s="739"/>
      <c r="BB114" s="739"/>
      <c r="BC114" s="739"/>
      <c r="BD114" s="739"/>
      <c r="BE114" s="739"/>
      <c r="BF114" s="739"/>
      <c r="BG114" s="739"/>
      <c r="BH114" s="739"/>
      <c r="BI114" s="739"/>
      <c r="BJ114" s="739"/>
      <c r="BK114" s="739"/>
      <c r="BL114" s="739"/>
      <c r="BM114" s="739"/>
      <c r="BN114" s="739"/>
      <c r="BO114" s="739"/>
      <c r="BP114" s="740"/>
      <c r="BQ114" s="803">
        <v>2961984</v>
      </c>
      <c r="BR114" s="804"/>
      <c r="BS114" s="804"/>
      <c r="BT114" s="804"/>
      <c r="BU114" s="804"/>
      <c r="BV114" s="804">
        <v>3000811</v>
      </c>
      <c r="BW114" s="804"/>
      <c r="BX114" s="804"/>
      <c r="BY114" s="804"/>
      <c r="BZ114" s="804"/>
      <c r="CA114" s="804">
        <v>3102798</v>
      </c>
      <c r="CB114" s="804"/>
      <c r="CC114" s="804"/>
      <c r="CD114" s="804"/>
      <c r="CE114" s="804"/>
      <c r="CF114" s="862">
        <v>37.200000000000003</v>
      </c>
      <c r="CG114" s="863"/>
      <c r="CH114" s="863"/>
      <c r="CI114" s="863"/>
      <c r="CJ114" s="863"/>
      <c r="CK114" s="914"/>
      <c r="CL114" s="808"/>
      <c r="CM114" s="802" t="s">
        <v>436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438</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v>24446</v>
      </c>
      <c r="CB115" s="804"/>
      <c r="CC115" s="804"/>
      <c r="CD115" s="804"/>
      <c r="CE115" s="804"/>
      <c r="CF115" s="862">
        <v>0.3</v>
      </c>
      <c r="CG115" s="863"/>
      <c r="CH115" s="863"/>
      <c r="CI115" s="863"/>
      <c r="CJ115" s="863"/>
      <c r="CK115" s="914"/>
      <c r="CL115" s="808"/>
      <c r="CM115" s="802" t="s">
        <v>439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440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441</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443</v>
      </c>
      <c r="Z117" s="884"/>
      <c r="AA117" s="889">
        <v>1208563</v>
      </c>
      <c r="AB117" s="890"/>
      <c r="AC117" s="890"/>
      <c r="AD117" s="890"/>
      <c r="AE117" s="891"/>
      <c r="AF117" s="892">
        <v>1195243</v>
      </c>
      <c r="AG117" s="890"/>
      <c r="AH117" s="890"/>
      <c r="AI117" s="890"/>
      <c r="AJ117" s="891"/>
      <c r="AK117" s="892">
        <v>1198972</v>
      </c>
      <c r="AL117" s="890"/>
      <c r="AM117" s="890"/>
      <c r="AN117" s="890"/>
      <c r="AO117" s="891"/>
      <c r="AP117" s="893"/>
      <c r="AQ117" s="894"/>
      <c r="AR117" s="894"/>
      <c r="AS117" s="894"/>
      <c r="AT117" s="895"/>
      <c r="AU117" s="919"/>
      <c r="AV117" s="920"/>
      <c r="AW117" s="920"/>
      <c r="AX117" s="920"/>
      <c r="AY117" s="920"/>
      <c r="AZ117" s="850" t="s">
        <v>444</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416</v>
      </c>
      <c r="AB118" s="883"/>
      <c r="AC118" s="883"/>
      <c r="AD118" s="883"/>
      <c r="AE118" s="884"/>
      <c r="AF118" s="885" t="s">
        <v>417</v>
      </c>
      <c r="AG118" s="883"/>
      <c r="AH118" s="883"/>
      <c r="AI118" s="883"/>
      <c r="AJ118" s="884"/>
      <c r="AK118" s="885" t="s">
        <v>294</v>
      </c>
      <c r="AL118" s="883"/>
      <c r="AM118" s="883"/>
      <c r="AN118" s="883"/>
      <c r="AO118" s="884"/>
      <c r="AP118" s="886" t="s">
        <v>418</v>
      </c>
      <c r="AQ118" s="887"/>
      <c r="AR118" s="887"/>
      <c r="AS118" s="887"/>
      <c r="AT118" s="888"/>
      <c r="AU118" s="919"/>
      <c r="AV118" s="920"/>
      <c r="AW118" s="920"/>
      <c r="AX118" s="920"/>
      <c r="AY118" s="920"/>
      <c r="AZ118" s="825" t="s">
        <v>446</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422</v>
      </c>
      <c r="B119" s="806"/>
      <c r="C119" s="847" t="s">
        <v>423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448</v>
      </c>
      <c r="BP119" s="865"/>
      <c r="BQ119" s="866">
        <v>18570990</v>
      </c>
      <c r="BR119" s="832"/>
      <c r="BS119" s="832"/>
      <c r="BT119" s="832"/>
      <c r="BU119" s="832"/>
      <c r="BV119" s="832">
        <v>17804937</v>
      </c>
      <c r="BW119" s="832"/>
      <c r="BX119" s="832"/>
      <c r="BY119" s="832"/>
      <c r="BZ119" s="832"/>
      <c r="CA119" s="832">
        <v>16988492</v>
      </c>
      <c r="CB119" s="832"/>
      <c r="CC119" s="832"/>
      <c r="CD119" s="832"/>
      <c r="CE119" s="832"/>
      <c r="CF119" s="735"/>
      <c r="CG119" s="736"/>
      <c r="CH119" s="736"/>
      <c r="CI119" s="736"/>
      <c r="CJ119" s="821"/>
      <c r="CK119" s="915"/>
      <c r="CL119" s="810"/>
      <c r="CM119" s="825" t="s">
        <v>449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450</v>
      </c>
      <c r="AV120" s="868"/>
      <c r="AW120" s="868"/>
      <c r="AX120" s="868"/>
      <c r="AY120" s="869"/>
      <c r="AZ120" s="847" t="s">
        <v>451</v>
      </c>
      <c r="BA120" s="795"/>
      <c r="BB120" s="795"/>
      <c r="BC120" s="795"/>
      <c r="BD120" s="795"/>
      <c r="BE120" s="795"/>
      <c r="BF120" s="795"/>
      <c r="BG120" s="795"/>
      <c r="BH120" s="795"/>
      <c r="BI120" s="795"/>
      <c r="BJ120" s="795"/>
      <c r="BK120" s="795"/>
      <c r="BL120" s="795"/>
      <c r="BM120" s="795"/>
      <c r="BN120" s="795"/>
      <c r="BO120" s="795"/>
      <c r="BP120" s="796"/>
      <c r="BQ120" s="848">
        <v>8795962</v>
      </c>
      <c r="BR120" s="829"/>
      <c r="BS120" s="829"/>
      <c r="BT120" s="829"/>
      <c r="BU120" s="829"/>
      <c r="BV120" s="829">
        <v>10071722</v>
      </c>
      <c r="BW120" s="829"/>
      <c r="BX120" s="829"/>
      <c r="BY120" s="829"/>
      <c r="BZ120" s="829"/>
      <c r="CA120" s="829">
        <v>11344027</v>
      </c>
      <c r="CB120" s="829"/>
      <c r="CC120" s="829"/>
      <c r="CD120" s="829"/>
      <c r="CE120" s="829"/>
      <c r="CF120" s="853">
        <v>135.9</v>
      </c>
      <c r="CG120" s="854"/>
      <c r="CH120" s="854"/>
      <c r="CI120" s="854"/>
      <c r="CJ120" s="854"/>
      <c r="CK120" s="855" t="s">
        <v>452</v>
      </c>
      <c r="CL120" s="839"/>
      <c r="CM120" s="839"/>
      <c r="CN120" s="839"/>
      <c r="CO120" s="840"/>
      <c r="CP120" s="859" t="s">
        <v>400</v>
      </c>
      <c r="CQ120" s="860"/>
      <c r="CR120" s="860"/>
      <c r="CS120" s="860"/>
      <c r="CT120" s="860"/>
      <c r="CU120" s="860"/>
      <c r="CV120" s="860"/>
      <c r="CW120" s="860"/>
      <c r="CX120" s="860"/>
      <c r="CY120" s="860"/>
      <c r="CZ120" s="860"/>
      <c r="DA120" s="860"/>
      <c r="DB120" s="860"/>
      <c r="DC120" s="860"/>
      <c r="DD120" s="860"/>
      <c r="DE120" s="860"/>
      <c r="DF120" s="861"/>
      <c r="DG120" s="848">
        <v>2309272</v>
      </c>
      <c r="DH120" s="829"/>
      <c r="DI120" s="829"/>
      <c r="DJ120" s="829"/>
      <c r="DK120" s="829"/>
      <c r="DL120" s="829">
        <v>2008944</v>
      </c>
      <c r="DM120" s="829"/>
      <c r="DN120" s="829"/>
      <c r="DO120" s="829"/>
      <c r="DP120" s="829"/>
      <c r="DQ120" s="829">
        <v>1806254</v>
      </c>
      <c r="DR120" s="829"/>
      <c r="DS120" s="829"/>
      <c r="DT120" s="829"/>
      <c r="DU120" s="829"/>
      <c r="DV120" s="830">
        <v>21.6</v>
      </c>
      <c r="DW120" s="830"/>
      <c r="DX120" s="830"/>
      <c r="DY120" s="830"/>
      <c r="DZ120" s="831"/>
    </row>
    <row r="121" spans="1:130" s="224" customFormat="1" ht="26.25" customHeight="1" x14ac:dyDescent="0.2">
      <c r="A121" s="807"/>
      <c r="B121" s="808"/>
      <c r="C121" s="850" t="s">
        <v>453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454</v>
      </c>
      <c r="BA121" s="739"/>
      <c r="BB121" s="739"/>
      <c r="BC121" s="739"/>
      <c r="BD121" s="739"/>
      <c r="BE121" s="739"/>
      <c r="BF121" s="739"/>
      <c r="BG121" s="739"/>
      <c r="BH121" s="739"/>
      <c r="BI121" s="739"/>
      <c r="BJ121" s="739"/>
      <c r="BK121" s="739"/>
      <c r="BL121" s="739"/>
      <c r="BM121" s="739"/>
      <c r="BN121" s="739"/>
      <c r="BO121" s="739"/>
      <c r="BP121" s="740"/>
      <c r="BQ121" s="803">
        <v>107178</v>
      </c>
      <c r="BR121" s="804"/>
      <c r="BS121" s="804"/>
      <c r="BT121" s="804"/>
      <c r="BU121" s="804"/>
      <c r="BV121" s="804">
        <v>67991</v>
      </c>
      <c r="BW121" s="804"/>
      <c r="BX121" s="804"/>
      <c r="BY121" s="804"/>
      <c r="BZ121" s="804"/>
      <c r="CA121" s="804">
        <v>38323</v>
      </c>
      <c r="CB121" s="804"/>
      <c r="CC121" s="804"/>
      <c r="CD121" s="804"/>
      <c r="CE121" s="804"/>
      <c r="CF121" s="862">
        <v>0.5</v>
      </c>
      <c r="CG121" s="863"/>
      <c r="CH121" s="863"/>
      <c r="CI121" s="863"/>
      <c r="CJ121" s="863"/>
      <c r="CK121" s="856"/>
      <c r="CL121" s="842"/>
      <c r="CM121" s="842"/>
      <c r="CN121" s="842"/>
      <c r="CO121" s="843"/>
      <c r="CP121" s="822" t="s">
        <v>401</v>
      </c>
      <c r="CQ121" s="823"/>
      <c r="CR121" s="823"/>
      <c r="CS121" s="823"/>
      <c r="CT121" s="823"/>
      <c r="CU121" s="823"/>
      <c r="CV121" s="823"/>
      <c r="CW121" s="823"/>
      <c r="CX121" s="823"/>
      <c r="CY121" s="823"/>
      <c r="CZ121" s="823"/>
      <c r="DA121" s="823"/>
      <c r="DB121" s="823"/>
      <c r="DC121" s="823"/>
      <c r="DD121" s="823"/>
      <c r="DE121" s="823"/>
      <c r="DF121" s="824"/>
      <c r="DG121" s="803">
        <v>248498</v>
      </c>
      <c r="DH121" s="804"/>
      <c r="DI121" s="804"/>
      <c r="DJ121" s="804"/>
      <c r="DK121" s="804"/>
      <c r="DL121" s="804">
        <v>210011</v>
      </c>
      <c r="DM121" s="804"/>
      <c r="DN121" s="804"/>
      <c r="DO121" s="804"/>
      <c r="DP121" s="804"/>
      <c r="DQ121" s="804">
        <v>174998</v>
      </c>
      <c r="DR121" s="804"/>
      <c r="DS121" s="804"/>
      <c r="DT121" s="804"/>
      <c r="DU121" s="804"/>
      <c r="DV121" s="781">
        <v>2.1</v>
      </c>
      <c r="DW121" s="781"/>
      <c r="DX121" s="781"/>
      <c r="DY121" s="781"/>
      <c r="DZ121" s="782"/>
    </row>
    <row r="122" spans="1:130" s="224" customFormat="1" ht="26.25" customHeight="1" x14ac:dyDescent="0.2">
      <c r="A122" s="807"/>
      <c r="B122" s="808"/>
      <c r="C122" s="802" t="s">
        <v>436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455</v>
      </c>
      <c r="BA122" s="826"/>
      <c r="BB122" s="826"/>
      <c r="BC122" s="826"/>
      <c r="BD122" s="826"/>
      <c r="BE122" s="826"/>
      <c r="BF122" s="826"/>
      <c r="BG122" s="826"/>
      <c r="BH122" s="826"/>
      <c r="BI122" s="826"/>
      <c r="BJ122" s="826"/>
      <c r="BK122" s="826"/>
      <c r="BL122" s="826"/>
      <c r="BM122" s="826"/>
      <c r="BN122" s="826"/>
      <c r="BO122" s="826"/>
      <c r="BP122" s="827"/>
      <c r="BQ122" s="866">
        <v>10057470</v>
      </c>
      <c r="BR122" s="832"/>
      <c r="BS122" s="832"/>
      <c r="BT122" s="832"/>
      <c r="BU122" s="832"/>
      <c r="BV122" s="832">
        <v>9377110</v>
      </c>
      <c r="BW122" s="832"/>
      <c r="BX122" s="832"/>
      <c r="BY122" s="832"/>
      <c r="BZ122" s="832"/>
      <c r="CA122" s="832">
        <v>8668298</v>
      </c>
      <c r="CB122" s="832"/>
      <c r="CC122" s="832"/>
      <c r="CD122" s="832"/>
      <c r="CE122" s="832"/>
      <c r="CF122" s="833">
        <v>103.8</v>
      </c>
      <c r="CG122" s="834"/>
      <c r="CH122" s="834"/>
      <c r="CI122" s="834"/>
      <c r="CJ122" s="834"/>
      <c r="CK122" s="856"/>
      <c r="CL122" s="842"/>
      <c r="CM122" s="842"/>
      <c r="CN122" s="842"/>
      <c r="CO122" s="843"/>
      <c r="CP122" s="822" t="s">
        <v>397</v>
      </c>
      <c r="CQ122" s="823"/>
      <c r="CR122" s="823"/>
      <c r="CS122" s="823"/>
      <c r="CT122" s="823"/>
      <c r="CU122" s="823"/>
      <c r="CV122" s="823"/>
      <c r="CW122" s="823"/>
      <c r="CX122" s="823"/>
      <c r="CY122" s="823"/>
      <c r="CZ122" s="823"/>
      <c r="DA122" s="823"/>
      <c r="DB122" s="823"/>
      <c r="DC122" s="823"/>
      <c r="DD122" s="823"/>
      <c r="DE122" s="823"/>
      <c r="DF122" s="824"/>
      <c r="DG122" s="803">
        <v>182889</v>
      </c>
      <c r="DH122" s="804"/>
      <c r="DI122" s="804"/>
      <c r="DJ122" s="804"/>
      <c r="DK122" s="804"/>
      <c r="DL122" s="804">
        <v>155136</v>
      </c>
      <c r="DM122" s="804"/>
      <c r="DN122" s="804"/>
      <c r="DO122" s="804"/>
      <c r="DP122" s="804"/>
      <c r="DQ122" s="804">
        <v>139725</v>
      </c>
      <c r="DR122" s="804"/>
      <c r="DS122" s="804"/>
      <c r="DT122" s="804"/>
      <c r="DU122" s="804"/>
      <c r="DV122" s="781">
        <v>1.7</v>
      </c>
      <c r="DW122" s="781"/>
      <c r="DX122" s="781"/>
      <c r="DY122" s="781"/>
      <c r="DZ122" s="782"/>
    </row>
    <row r="123" spans="1:130" s="224" customFormat="1" ht="26.25" customHeight="1" x14ac:dyDescent="0.2">
      <c r="A123" s="807"/>
      <c r="B123" s="808"/>
      <c r="C123" s="802" t="s">
        <v>442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456</v>
      </c>
      <c r="BP123" s="865"/>
      <c r="BQ123" s="819">
        <v>18960610</v>
      </c>
      <c r="BR123" s="820"/>
      <c r="BS123" s="820"/>
      <c r="BT123" s="820"/>
      <c r="BU123" s="820"/>
      <c r="BV123" s="820">
        <v>19516823</v>
      </c>
      <c r="BW123" s="820"/>
      <c r="BX123" s="820"/>
      <c r="BY123" s="820"/>
      <c r="BZ123" s="820"/>
      <c r="CA123" s="820">
        <v>20050648</v>
      </c>
      <c r="CB123" s="820"/>
      <c r="CC123" s="820"/>
      <c r="CD123" s="820"/>
      <c r="CE123" s="820"/>
      <c r="CF123" s="735"/>
      <c r="CG123" s="736"/>
      <c r="CH123" s="736"/>
      <c r="CI123" s="736"/>
      <c r="CJ123" s="821"/>
      <c r="CK123" s="856"/>
      <c r="CL123" s="842"/>
      <c r="CM123" s="842"/>
      <c r="CN123" s="842"/>
      <c r="CO123" s="843"/>
      <c r="CP123" s="822" t="s">
        <v>399</v>
      </c>
      <c r="CQ123" s="823"/>
      <c r="CR123" s="823"/>
      <c r="CS123" s="823"/>
      <c r="CT123" s="823"/>
      <c r="CU123" s="823"/>
      <c r="CV123" s="823"/>
      <c r="CW123" s="823"/>
      <c r="CX123" s="823"/>
      <c r="CY123" s="823"/>
      <c r="CZ123" s="823"/>
      <c r="DA123" s="823"/>
      <c r="DB123" s="823"/>
      <c r="DC123" s="823"/>
      <c r="DD123" s="823"/>
      <c r="DE123" s="823"/>
      <c r="DF123" s="824"/>
      <c r="DG123" s="766">
        <v>133562</v>
      </c>
      <c r="DH123" s="767"/>
      <c r="DI123" s="767"/>
      <c r="DJ123" s="767"/>
      <c r="DK123" s="768"/>
      <c r="DL123" s="769">
        <v>107740</v>
      </c>
      <c r="DM123" s="767"/>
      <c r="DN123" s="767"/>
      <c r="DO123" s="767"/>
      <c r="DP123" s="768"/>
      <c r="DQ123" s="769">
        <v>88165</v>
      </c>
      <c r="DR123" s="767"/>
      <c r="DS123" s="767"/>
      <c r="DT123" s="767"/>
      <c r="DU123" s="768"/>
      <c r="DV123" s="811">
        <v>1.1000000000000001</v>
      </c>
      <c r="DW123" s="812"/>
      <c r="DX123" s="812"/>
      <c r="DY123" s="812"/>
      <c r="DZ123" s="813"/>
    </row>
    <row r="124" spans="1:130" s="224" customFormat="1" ht="26.25" customHeight="1" thickBot="1" x14ac:dyDescent="0.25">
      <c r="A124" s="807"/>
      <c r="B124" s="808"/>
      <c r="C124" s="802" t="s">
        <v>445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458</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459</v>
      </c>
      <c r="CL125" s="839"/>
      <c r="CM125" s="839"/>
      <c r="CN125" s="839"/>
      <c r="CO125" s="840"/>
      <c r="CP125" s="847" t="s">
        <v>460</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461</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463</v>
      </c>
      <c r="AY127" s="799"/>
      <c r="AZ127" s="799"/>
      <c r="BA127" s="799"/>
      <c r="BB127" s="799"/>
      <c r="BC127" s="799"/>
      <c r="BD127" s="799"/>
      <c r="BE127" s="800"/>
      <c r="BF127" s="798" t="s">
        <v>464</v>
      </c>
      <c r="BG127" s="799"/>
      <c r="BH127" s="799"/>
      <c r="BI127" s="799"/>
      <c r="BJ127" s="799"/>
      <c r="BK127" s="799"/>
      <c r="BL127" s="800"/>
      <c r="BM127" s="798" t="s">
        <v>465</v>
      </c>
      <c r="BN127" s="799"/>
      <c r="BO127" s="799"/>
      <c r="BP127" s="799"/>
      <c r="BQ127" s="799"/>
      <c r="BR127" s="799"/>
      <c r="BS127" s="800"/>
      <c r="BT127" s="798" t="s">
        <v>466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467</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v>24446</v>
      </c>
      <c r="DR127" s="804"/>
      <c r="DS127" s="804"/>
      <c r="DT127" s="804"/>
      <c r="DU127" s="804"/>
      <c r="DV127" s="781">
        <v>0.3</v>
      </c>
      <c r="DW127" s="781"/>
      <c r="DX127" s="781"/>
      <c r="DY127" s="781"/>
      <c r="DZ127" s="782"/>
    </row>
    <row r="128" spans="1:130" s="224" customFormat="1" ht="26.25" customHeight="1" thickBot="1" x14ac:dyDescent="0.25">
      <c r="A128" s="783" t="s">
        <v>468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469</v>
      </c>
      <c r="X128" s="785"/>
      <c r="Y128" s="785"/>
      <c r="Z128" s="786"/>
      <c r="AA128" s="787">
        <v>45908</v>
      </c>
      <c r="AB128" s="788"/>
      <c r="AC128" s="788"/>
      <c r="AD128" s="788"/>
      <c r="AE128" s="789"/>
      <c r="AF128" s="790">
        <v>41181</v>
      </c>
      <c r="AG128" s="788"/>
      <c r="AH128" s="788"/>
      <c r="AI128" s="788"/>
      <c r="AJ128" s="789"/>
      <c r="AK128" s="790">
        <v>31037</v>
      </c>
      <c r="AL128" s="788"/>
      <c r="AM128" s="788"/>
      <c r="AN128" s="788"/>
      <c r="AO128" s="789"/>
      <c r="AP128" s="791"/>
      <c r="AQ128" s="792"/>
      <c r="AR128" s="792"/>
      <c r="AS128" s="792"/>
      <c r="AT128" s="793"/>
      <c r="AU128" s="226"/>
      <c r="AV128" s="226"/>
      <c r="AW128" s="226"/>
      <c r="AX128" s="794" t="s">
        <v>470</v>
      </c>
      <c r="AY128" s="795"/>
      <c r="AZ128" s="795"/>
      <c r="BA128" s="795"/>
      <c r="BB128" s="795"/>
      <c r="BC128" s="795"/>
      <c r="BD128" s="795"/>
      <c r="BE128" s="796"/>
      <c r="BF128" s="773" t="s">
        <v>122</v>
      </c>
      <c r="BG128" s="774"/>
      <c r="BH128" s="774"/>
      <c r="BI128" s="774"/>
      <c r="BJ128" s="774"/>
      <c r="BK128" s="774"/>
      <c r="BL128" s="797"/>
      <c r="BM128" s="773">
        <v>13.47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471</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472</v>
      </c>
      <c r="X129" s="764"/>
      <c r="Y129" s="764"/>
      <c r="Z129" s="765"/>
      <c r="AA129" s="766">
        <v>9397952</v>
      </c>
      <c r="AB129" s="767"/>
      <c r="AC129" s="767"/>
      <c r="AD129" s="767"/>
      <c r="AE129" s="768"/>
      <c r="AF129" s="769">
        <v>9159398</v>
      </c>
      <c r="AG129" s="767"/>
      <c r="AH129" s="767"/>
      <c r="AI129" s="767"/>
      <c r="AJ129" s="768"/>
      <c r="AK129" s="769">
        <v>9254103</v>
      </c>
      <c r="AL129" s="767"/>
      <c r="AM129" s="767"/>
      <c r="AN129" s="767"/>
      <c r="AO129" s="768"/>
      <c r="AP129" s="770"/>
      <c r="AQ129" s="771"/>
      <c r="AR129" s="771"/>
      <c r="AS129" s="771"/>
      <c r="AT129" s="772"/>
      <c r="AU129" s="227"/>
      <c r="AV129" s="227"/>
      <c r="AW129" s="227"/>
      <c r="AX129" s="738" t="s">
        <v>473</v>
      </c>
      <c r="AY129" s="739"/>
      <c r="AZ129" s="739"/>
      <c r="BA129" s="739"/>
      <c r="BB129" s="739"/>
      <c r="BC129" s="739"/>
      <c r="BD129" s="739"/>
      <c r="BE129" s="740"/>
      <c r="BF129" s="757" t="s">
        <v>122</v>
      </c>
      <c r="BG129" s="758"/>
      <c r="BH129" s="758"/>
      <c r="BI129" s="758"/>
      <c r="BJ129" s="758"/>
      <c r="BK129" s="758"/>
      <c r="BL129" s="759"/>
      <c r="BM129" s="757">
        <v>18.47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475</v>
      </c>
      <c r="X130" s="764"/>
      <c r="Y130" s="764"/>
      <c r="Z130" s="765"/>
      <c r="AA130" s="766">
        <v>947560</v>
      </c>
      <c r="AB130" s="767"/>
      <c r="AC130" s="767"/>
      <c r="AD130" s="767"/>
      <c r="AE130" s="768"/>
      <c r="AF130" s="769">
        <v>926526</v>
      </c>
      <c r="AG130" s="767"/>
      <c r="AH130" s="767"/>
      <c r="AI130" s="767"/>
      <c r="AJ130" s="768"/>
      <c r="AK130" s="769">
        <v>905021</v>
      </c>
      <c r="AL130" s="767"/>
      <c r="AM130" s="767"/>
      <c r="AN130" s="767"/>
      <c r="AO130" s="768"/>
      <c r="AP130" s="770"/>
      <c r="AQ130" s="771"/>
      <c r="AR130" s="771"/>
      <c r="AS130" s="771"/>
      <c r="AT130" s="772"/>
      <c r="AU130" s="227"/>
      <c r="AV130" s="227"/>
      <c r="AW130" s="227"/>
      <c r="AX130" s="738" t="s">
        <v>476</v>
      </c>
      <c r="AY130" s="739"/>
      <c r="AZ130" s="739"/>
      <c r="BA130" s="739"/>
      <c r="BB130" s="739"/>
      <c r="BC130" s="739"/>
      <c r="BD130" s="739"/>
      <c r="BE130" s="740"/>
      <c r="BF130" s="741">
        <v>2.8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477</v>
      </c>
      <c r="X131" s="748"/>
      <c r="Y131" s="748"/>
      <c r="Z131" s="749"/>
      <c r="AA131" s="750">
        <v>8450392</v>
      </c>
      <c r="AB131" s="751"/>
      <c r="AC131" s="751"/>
      <c r="AD131" s="751"/>
      <c r="AE131" s="752"/>
      <c r="AF131" s="753">
        <v>8232872</v>
      </c>
      <c r="AG131" s="751"/>
      <c r="AH131" s="751"/>
      <c r="AI131" s="751"/>
      <c r="AJ131" s="752"/>
      <c r="AK131" s="753">
        <v>8349082</v>
      </c>
      <c r="AL131" s="751"/>
      <c r="AM131" s="751"/>
      <c r="AN131" s="751"/>
      <c r="AO131" s="752"/>
      <c r="AP131" s="754"/>
      <c r="AQ131" s="755"/>
      <c r="AR131" s="755"/>
      <c r="AS131" s="755"/>
      <c r="AT131" s="756"/>
      <c r="AU131" s="227"/>
      <c r="AV131" s="227"/>
      <c r="AW131" s="227"/>
      <c r="AX131" s="716" t="s">
        <v>478</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480</v>
      </c>
      <c r="W132" s="729"/>
      <c r="X132" s="729"/>
      <c r="Y132" s="729"/>
      <c r="Z132" s="730"/>
      <c r="AA132" s="731">
        <v>2.545384877</v>
      </c>
      <c r="AB132" s="732"/>
      <c r="AC132" s="732"/>
      <c r="AD132" s="732"/>
      <c r="AE132" s="733"/>
      <c r="AF132" s="734">
        <v>2.763750001</v>
      </c>
      <c r="AG132" s="732"/>
      <c r="AH132" s="732"/>
      <c r="AI132" s="732"/>
      <c r="AJ132" s="733"/>
      <c r="AK132" s="734">
        <v>3.1490168619999999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481</v>
      </c>
      <c r="W133" s="708"/>
      <c r="X133" s="708"/>
      <c r="Y133" s="708"/>
      <c r="Z133" s="709"/>
      <c r="AA133" s="710">
        <v>2.9</v>
      </c>
      <c r="AB133" s="711"/>
      <c r="AC133" s="711"/>
      <c r="AD133" s="711"/>
      <c r="AE133" s="712"/>
      <c r="AF133" s="710">
        <v>2.6</v>
      </c>
      <c r="AG133" s="711"/>
      <c r="AH133" s="711"/>
      <c r="AI133" s="711"/>
      <c r="AJ133" s="712"/>
      <c r="AK133" s="710">
        <v>2.8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UX7KYihDJICkP0hSqOPpGPe43RbhCt1Znx4+qOGXuqFH0teq8/euFoIqhHg9oQaevcgBc0Lr4Ll1q1+ie55cg==" saltValue="vRnROx+DfuyAEINo+khn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482</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EmY/spAifN19WrmCg+857Cqsj+p+f5qsgqAqmzjI/WofTpdfoWH/SFJXc2FTRyWfrdNEum3HPsaIn3/UtouAjg==" saltValue="XJajnz1NBTLCzQ6B2dhjH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5WaPRwjEzcqJPLnsdLc0d9L9Vm3cT2G3kM1rNFo6/8Oo2sIfHfZwuonF1dkXMZftoraDgBl+0ZCXNctq0Jbh2Q==" saltValue="cv9tsL9Xjz4U2MPc+nWw1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484</v>
      </c>
      <c r="AL6" s="260"/>
      <c r="AM6" s="260"/>
      <c r="AN6" s="260"/>
    </row>
    <row r="7" spans="1:46" ht="13.5" customHeight="1" x14ac:dyDescent="0.2">
      <c r="A7" s="259"/>
      <c r="AK7" s="262"/>
      <c r="AL7" s="263"/>
      <c r="AM7" s="263"/>
      <c r="AN7" s="264"/>
      <c r="AO7" s="1105" t="s">
        <v>485</v>
      </c>
      <c r="AP7" s="265"/>
      <c r="AQ7" s="266" t="s">
        <v>486</v>
      </c>
      <c r="AR7" s="267"/>
    </row>
    <row r="8" spans="1:46" ht="13" x14ac:dyDescent="0.2">
      <c r="A8" s="259"/>
      <c r="AK8" s="268"/>
      <c r="AL8" s="269"/>
      <c r="AM8" s="269"/>
      <c r="AN8" s="270"/>
      <c r="AO8" s="1106"/>
      <c r="AP8" s="271" t="s">
        <v>487</v>
      </c>
      <c r="AQ8" s="272" t="s">
        <v>488</v>
      </c>
      <c r="AR8" s="273" t="s">
        <v>489</v>
      </c>
    </row>
    <row r="9" spans="1:46" ht="13" x14ac:dyDescent="0.2">
      <c r="A9" s="259"/>
      <c r="AK9" s="1117" t="s">
        <v>490</v>
      </c>
      <c r="AL9" s="1118"/>
      <c r="AM9" s="1118"/>
      <c r="AN9" s="1119"/>
      <c r="AO9" s="274">
        <v>3047107</v>
      </c>
      <c r="AP9" s="274">
        <v>106905</v>
      </c>
      <c r="AQ9" s="275">
        <v>97843</v>
      </c>
      <c r="AR9" s="276">
        <v>9.3000000000000007</v>
      </c>
    </row>
    <row r="10" spans="1:46" ht="13.5" customHeight="1" x14ac:dyDescent="0.2">
      <c r="A10" s="259"/>
      <c r="AK10" s="1117" t="s">
        <v>491</v>
      </c>
      <c r="AL10" s="1118"/>
      <c r="AM10" s="1118"/>
      <c r="AN10" s="1119"/>
      <c r="AO10" s="277">
        <v>14849</v>
      </c>
      <c r="AP10" s="277">
        <v>521</v>
      </c>
      <c r="AQ10" s="278">
        <v>9606</v>
      </c>
      <c r="AR10" s="279">
        <v>-94.6</v>
      </c>
    </row>
    <row r="11" spans="1:46" ht="13.5" customHeight="1" x14ac:dyDescent="0.2">
      <c r="A11" s="259"/>
      <c r="AK11" s="1117" t="s">
        <v>492</v>
      </c>
      <c r="AL11" s="1118"/>
      <c r="AM11" s="1118"/>
      <c r="AN11" s="1119"/>
      <c r="AO11" s="277">
        <v>15128</v>
      </c>
      <c r="AP11" s="277">
        <v>531</v>
      </c>
      <c r="AQ11" s="278">
        <v>1489</v>
      </c>
      <c r="AR11" s="279">
        <v>-64.3</v>
      </c>
    </row>
    <row r="12" spans="1:46" ht="13.5" customHeight="1" x14ac:dyDescent="0.2">
      <c r="A12" s="259"/>
      <c r="AK12" s="1117" t="s">
        <v>493</v>
      </c>
      <c r="AL12" s="1118"/>
      <c r="AM12" s="1118"/>
      <c r="AN12" s="1119"/>
      <c r="AO12" s="277" t="s">
        <v>494</v>
      </c>
      <c r="AP12" s="277" t="s">
        <v>494</v>
      </c>
      <c r="AQ12" s="278">
        <v>32</v>
      </c>
      <c r="AR12" s="279" t="s">
        <v>494</v>
      </c>
    </row>
    <row r="13" spans="1:46" ht="13.5" customHeight="1" x14ac:dyDescent="0.2">
      <c r="A13" s="259"/>
      <c r="AK13" s="1117" t="s">
        <v>495</v>
      </c>
      <c r="AL13" s="1118"/>
      <c r="AM13" s="1118"/>
      <c r="AN13" s="1119"/>
      <c r="AO13" s="277">
        <v>235305</v>
      </c>
      <c r="AP13" s="277">
        <v>8255</v>
      </c>
      <c r="AQ13" s="278">
        <v>3914</v>
      </c>
      <c r="AR13" s="279">
        <v>110.9</v>
      </c>
    </row>
    <row r="14" spans="1:46" ht="13.5" customHeight="1" x14ac:dyDescent="0.2">
      <c r="A14" s="259"/>
      <c r="AK14" s="1117" t="s">
        <v>496</v>
      </c>
      <c r="AL14" s="1118"/>
      <c r="AM14" s="1118"/>
      <c r="AN14" s="1119"/>
      <c r="AO14" s="277">
        <v>2268</v>
      </c>
      <c r="AP14" s="277">
        <v>80</v>
      </c>
      <c r="AQ14" s="278">
        <v>2436</v>
      </c>
      <c r="AR14" s="279">
        <v>-96.7</v>
      </c>
    </row>
    <row r="15" spans="1:46" ht="13.5" customHeight="1" x14ac:dyDescent="0.2">
      <c r="A15" s="259"/>
      <c r="AK15" s="1120" t="s">
        <v>497</v>
      </c>
      <c r="AL15" s="1121"/>
      <c r="AM15" s="1121"/>
      <c r="AN15" s="1122"/>
      <c r="AO15" s="277">
        <v>-109847</v>
      </c>
      <c r="AP15" s="277">
        <v>-3854</v>
      </c>
      <c r="AQ15" s="278">
        <v>-5849</v>
      </c>
      <c r="AR15" s="279">
        <v>-34.1</v>
      </c>
    </row>
    <row r="16" spans="1:46" ht="13" x14ac:dyDescent="0.2">
      <c r="A16" s="259"/>
      <c r="AK16" s="1120" t="s">
        <v>177</v>
      </c>
      <c r="AL16" s="1121"/>
      <c r="AM16" s="1121"/>
      <c r="AN16" s="1122"/>
      <c r="AO16" s="277">
        <v>3204810</v>
      </c>
      <c r="AP16" s="277">
        <v>112438</v>
      </c>
      <c r="AQ16" s="278">
        <v>109470</v>
      </c>
      <c r="AR16" s="279">
        <v>2.7</v>
      </c>
    </row>
    <row r="17" spans="1:46" ht="13" x14ac:dyDescent="0.2">
      <c r="A17" s="259"/>
    </row>
    <row r="18" spans="1:46" ht="13" x14ac:dyDescent="0.2">
      <c r="A18" s="259"/>
      <c r="AQ18" s="280"/>
      <c r="AR18" s="280"/>
    </row>
    <row r="19" spans="1:46" ht="13" x14ac:dyDescent="0.2">
      <c r="A19" s="259"/>
      <c r="AK19" s="255" t="s">
        <v>498</v>
      </c>
    </row>
    <row r="20" spans="1:46" ht="13" x14ac:dyDescent="0.2">
      <c r="A20" s="259"/>
      <c r="AK20" s="281"/>
      <c r="AL20" s="282"/>
      <c r="AM20" s="282"/>
      <c r="AN20" s="283"/>
      <c r="AO20" s="284" t="s">
        <v>499</v>
      </c>
      <c r="AP20" s="285" t="s">
        <v>500</v>
      </c>
      <c r="AQ20" s="286" t="s">
        <v>501</v>
      </c>
      <c r="AR20" s="287"/>
    </row>
    <row r="21" spans="1:46" s="260" customFormat="1" ht="13" x14ac:dyDescent="0.2">
      <c r="A21" s="288"/>
      <c r="AK21" s="1123" t="s">
        <v>502</v>
      </c>
      <c r="AL21" s="1124"/>
      <c r="AM21" s="1124"/>
      <c r="AN21" s="1125"/>
      <c r="AO21" s="289">
        <v>11.44</v>
      </c>
      <c r="AP21" s="290">
        <v>10.17</v>
      </c>
      <c r="AQ21" s="291">
        <v>1.27</v>
      </c>
      <c r="AS21" s="292"/>
      <c r="AT21" s="288"/>
    </row>
    <row r="22" spans="1:46" s="260" customFormat="1" ht="13" x14ac:dyDescent="0.2">
      <c r="A22" s="288"/>
      <c r="AK22" s="1123" t="s">
        <v>503</v>
      </c>
      <c r="AL22" s="1124"/>
      <c r="AM22" s="1124"/>
      <c r="AN22" s="1125"/>
      <c r="AO22" s="293">
        <v>97.2</v>
      </c>
      <c r="AP22" s="294">
        <v>97.1</v>
      </c>
      <c r="AQ22" s="295">
        <v>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506</v>
      </c>
      <c r="AL29" s="260"/>
      <c r="AM29" s="260"/>
      <c r="AN29" s="260"/>
      <c r="AS29" s="302"/>
    </row>
    <row r="30" spans="1:46" ht="13.5" customHeight="1" x14ac:dyDescent="0.2">
      <c r="A30" s="259"/>
      <c r="AK30" s="262"/>
      <c r="AL30" s="263"/>
      <c r="AM30" s="263"/>
      <c r="AN30" s="264"/>
      <c r="AO30" s="1105" t="s">
        <v>485</v>
      </c>
      <c r="AP30" s="265"/>
      <c r="AQ30" s="266" t="s">
        <v>486</v>
      </c>
      <c r="AR30" s="267"/>
    </row>
    <row r="31" spans="1:46" ht="13" x14ac:dyDescent="0.2">
      <c r="A31" s="259"/>
      <c r="AK31" s="268"/>
      <c r="AL31" s="269"/>
      <c r="AM31" s="269"/>
      <c r="AN31" s="270"/>
      <c r="AO31" s="1106"/>
      <c r="AP31" s="271" t="s">
        <v>487</v>
      </c>
      <c r="AQ31" s="272" t="s">
        <v>488</v>
      </c>
      <c r="AR31" s="273" t="s">
        <v>489</v>
      </c>
    </row>
    <row r="32" spans="1:46" ht="27" customHeight="1" x14ac:dyDescent="0.2">
      <c r="A32" s="259"/>
      <c r="AK32" s="1107" t="s">
        <v>507</v>
      </c>
      <c r="AL32" s="1108"/>
      <c r="AM32" s="1108"/>
      <c r="AN32" s="1109"/>
      <c r="AO32" s="303">
        <v>939396</v>
      </c>
      <c r="AP32" s="303">
        <v>32958</v>
      </c>
      <c r="AQ32" s="304">
        <v>69401</v>
      </c>
      <c r="AR32" s="305">
        <v>-52.5</v>
      </c>
    </row>
    <row r="33" spans="1:46" ht="13.5" customHeight="1" x14ac:dyDescent="0.2">
      <c r="A33" s="259"/>
      <c r="AK33" s="1107" t="s">
        <v>508</v>
      </c>
      <c r="AL33" s="1108"/>
      <c r="AM33" s="1108"/>
      <c r="AN33" s="1109"/>
      <c r="AO33" s="303" t="s">
        <v>494</v>
      </c>
      <c r="AP33" s="303" t="s">
        <v>494</v>
      </c>
      <c r="AQ33" s="304" t="s">
        <v>494</v>
      </c>
      <c r="AR33" s="305" t="s">
        <v>494</v>
      </c>
    </row>
    <row r="34" spans="1:46" ht="27" customHeight="1" x14ac:dyDescent="0.2">
      <c r="A34" s="259"/>
      <c r="AK34" s="1107" t="s">
        <v>509</v>
      </c>
      <c r="AL34" s="1108"/>
      <c r="AM34" s="1108"/>
      <c r="AN34" s="1109"/>
      <c r="AO34" s="303" t="s">
        <v>494</v>
      </c>
      <c r="AP34" s="303" t="s">
        <v>494</v>
      </c>
      <c r="AQ34" s="304">
        <v>9</v>
      </c>
      <c r="AR34" s="305" t="s">
        <v>494</v>
      </c>
    </row>
    <row r="35" spans="1:46" ht="27" customHeight="1" x14ac:dyDescent="0.2">
      <c r="A35" s="259"/>
      <c r="AK35" s="1107" t="s">
        <v>510</v>
      </c>
      <c r="AL35" s="1108"/>
      <c r="AM35" s="1108"/>
      <c r="AN35" s="1109"/>
      <c r="AO35" s="303">
        <v>239039</v>
      </c>
      <c r="AP35" s="303">
        <v>8386</v>
      </c>
      <c r="AQ35" s="304">
        <v>18088</v>
      </c>
      <c r="AR35" s="305">
        <v>-53.6</v>
      </c>
    </row>
    <row r="36" spans="1:46" ht="27" customHeight="1" x14ac:dyDescent="0.2">
      <c r="A36" s="259"/>
      <c r="AK36" s="1107" t="s">
        <v>511</v>
      </c>
      <c r="AL36" s="1108"/>
      <c r="AM36" s="1108"/>
      <c r="AN36" s="1109"/>
      <c r="AO36" s="303">
        <v>20537</v>
      </c>
      <c r="AP36" s="303">
        <v>721</v>
      </c>
      <c r="AQ36" s="304">
        <v>3145</v>
      </c>
      <c r="AR36" s="305">
        <v>-77.099999999999994</v>
      </c>
    </row>
    <row r="37" spans="1:46" ht="13.5" customHeight="1" x14ac:dyDescent="0.2">
      <c r="A37" s="259"/>
      <c r="AK37" s="1107" t="s">
        <v>512</v>
      </c>
      <c r="AL37" s="1108"/>
      <c r="AM37" s="1108"/>
      <c r="AN37" s="1109"/>
      <c r="AO37" s="303" t="s">
        <v>494</v>
      </c>
      <c r="AP37" s="303" t="s">
        <v>494</v>
      </c>
      <c r="AQ37" s="304">
        <v>424</v>
      </c>
      <c r="AR37" s="305" t="s">
        <v>494</v>
      </c>
    </row>
    <row r="38" spans="1:46" ht="27" customHeight="1" x14ac:dyDescent="0.2">
      <c r="A38" s="259"/>
      <c r="AK38" s="1110" t="s">
        <v>513</v>
      </c>
      <c r="AL38" s="1111"/>
      <c r="AM38" s="1111"/>
      <c r="AN38" s="1112"/>
      <c r="AO38" s="306" t="s">
        <v>494</v>
      </c>
      <c r="AP38" s="306" t="s">
        <v>494</v>
      </c>
      <c r="AQ38" s="307">
        <v>3</v>
      </c>
      <c r="AR38" s="295" t="s">
        <v>494</v>
      </c>
      <c r="AS38" s="302"/>
    </row>
    <row r="39" spans="1:46" ht="13" x14ac:dyDescent="0.2">
      <c r="A39" s="259"/>
      <c r="AK39" s="1110" t="s">
        <v>514</v>
      </c>
      <c r="AL39" s="1111"/>
      <c r="AM39" s="1111"/>
      <c r="AN39" s="1112"/>
      <c r="AO39" s="303">
        <v>-31037</v>
      </c>
      <c r="AP39" s="303">
        <v>-1089</v>
      </c>
      <c r="AQ39" s="304">
        <v>-2976</v>
      </c>
      <c r="AR39" s="305">
        <v>-63.4</v>
      </c>
      <c r="AS39" s="302"/>
    </row>
    <row r="40" spans="1:46" ht="27" customHeight="1" x14ac:dyDescent="0.2">
      <c r="A40" s="259"/>
      <c r="AK40" s="1107" t="s">
        <v>515</v>
      </c>
      <c r="AL40" s="1108"/>
      <c r="AM40" s="1108"/>
      <c r="AN40" s="1109"/>
      <c r="AO40" s="303">
        <v>-905021</v>
      </c>
      <c r="AP40" s="303">
        <v>-31752</v>
      </c>
      <c r="AQ40" s="304">
        <v>-62148</v>
      </c>
      <c r="AR40" s="305">
        <v>-48.9</v>
      </c>
      <c r="AS40" s="302"/>
    </row>
    <row r="41" spans="1:46" ht="13" x14ac:dyDescent="0.2">
      <c r="A41" s="259"/>
      <c r="AK41" s="1113" t="s">
        <v>287</v>
      </c>
      <c r="AL41" s="1114"/>
      <c r="AM41" s="1114"/>
      <c r="AN41" s="1115"/>
      <c r="AO41" s="303">
        <v>262914</v>
      </c>
      <c r="AP41" s="303">
        <v>9224</v>
      </c>
      <c r="AQ41" s="304">
        <v>25946</v>
      </c>
      <c r="AR41" s="305">
        <v>-64.400000000000006</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516</v>
      </c>
    </row>
    <row r="48" spans="1:46" ht="13" x14ac:dyDescent="0.2">
      <c r="A48" s="259"/>
      <c r="AK48" s="313" t="s">
        <v>517</v>
      </c>
      <c r="AL48" s="313"/>
      <c r="AM48" s="313"/>
      <c r="AN48" s="313"/>
      <c r="AO48" s="313"/>
      <c r="AP48" s="313"/>
      <c r="AQ48" s="314"/>
      <c r="AR48" s="313"/>
    </row>
    <row r="49" spans="1:44" ht="13.5" customHeight="1" x14ac:dyDescent="0.2">
      <c r="A49" s="259"/>
      <c r="AK49" s="315"/>
      <c r="AL49" s="316"/>
      <c r="AM49" s="1100" t="s">
        <v>485</v>
      </c>
      <c r="AN49" s="1102" t="s">
        <v>518</v>
      </c>
      <c r="AO49" s="1103"/>
      <c r="AP49" s="1103"/>
      <c r="AQ49" s="1103"/>
      <c r="AR49" s="1104"/>
    </row>
    <row r="50" spans="1:44" ht="13" x14ac:dyDescent="0.2">
      <c r="A50" s="259"/>
      <c r="AK50" s="317"/>
      <c r="AL50" s="318"/>
      <c r="AM50" s="1101"/>
      <c r="AN50" s="319" t="s">
        <v>519</v>
      </c>
      <c r="AO50" s="320" t="s">
        <v>520</v>
      </c>
      <c r="AP50" s="321" t="s">
        <v>521</v>
      </c>
      <c r="AQ50" s="322" t="s">
        <v>522</v>
      </c>
      <c r="AR50" s="323" t="s">
        <v>523</v>
      </c>
    </row>
    <row r="51" spans="1:44" ht="13" x14ac:dyDescent="0.2">
      <c r="A51" s="259"/>
      <c r="AK51" s="315" t="s">
        <v>524</v>
      </c>
      <c r="AL51" s="316"/>
      <c r="AM51" s="324">
        <v>2761536</v>
      </c>
      <c r="AN51" s="325">
        <v>91944</v>
      </c>
      <c r="AO51" s="326">
        <v>19.3</v>
      </c>
      <c r="AP51" s="327">
        <v>132981</v>
      </c>
      <c r="AQ51" s="328">
        <v>58.7</v>
      </c>
      <c r="AR51" s="329">
        <v>-39.4</v>
      </c>
    </row>
    <row r="52" spans="1:44" ht="13" x14ac:dyDescent="0.2">
      <c r="A52" s="259"/>
      <c r="AK52" s="330"/>
      <c r="AL52" s="331" t="s">
        <v>525</v>
      </c>
      <c r="AM52" s="332">
        <v>1327493</v>
      </c>
      <c r="AN52" s="333">
        <v>44198</v>
      </c>
      <c r="AO52" s="334">
        <v>1.6</v>
      </c>
      <c r="AP52" s="335">
        <v>56973</v>
      </c>
      <c r="AQ52" s="336">
        <v>9.1999999999999993</v>
      </c>
      <c r="AR52" s="337">
        <v>-7.6</v>
      </c>
    </row>
    <row r="53" spans="1:44" ht="13" x14ac:dyDescent="0.2">
      <c r="A53" s="259"/>
      <c r="AK53" s="315" t="s">
        <v>526</v>
      </c>
      <c r="AL53" s="316"/>
      <c r="AM53" s="324">
        <v>4580782</v>
      </c>
      <c r="AN53" s="325">
        <v>154506</v>
      </c>
      <c r="AO53" s="326">
        <v>68</v>
      </c>
      <c r="AP53" s="327">
        <v>128523</v>
      </c>
      <c r="AQ53" s="328">
        <v>-3.4</v>
      </c>
      <c r="AR53" s="329">
        <v>71.400000000000006</v>
      </c>
    </row>
    <row r="54" spans="1:44" ht="13" x14ac:dyDescent="0.2">
      <c r="A54" s="259"/>
      <c r="AK54" s="330"/>
      <c r="AL54" s="331" t="s">
        <v>525</v>
      </c>
      <c r="AM54" s="332">
        <v>3507829</v>
      </c>
      <c r="AN54" s="333">
        <v>118316</v>
      </c>
      <c r="AO54" s="334">
        <v>167.7</v>
      </c>
      <c r="AP54" s="335">
        <v>56792</v>
      </c>
      <c r="AQ54" s="336">
        <v>-0.3</v>
      </c>
      <c r="AR54" s="337">
        <v>168</v>
      </c>
    </row>
    <row r="55" spans="1:44" ht="13" x14ac:dyDescent="0.2">
      <c r="A55" s="259"/>
      <c r="AK55" s="315" t="s">
        <v>527</v>
      </c>
      <c r="AL55" s="316"/>
      <c r="AM55" s="324">
        <v>3559758</v>
      </c>
      <c r="AN55" s="325">
        <v>121951</v>
      </c>
      <c r="AO55" s="326">
        <v>-21.1</v>
      </c>
      <c r="AP55" s="327">
        <v>92919</v>
      </c>
      <c r="AQ55" s="328">
        <v>-27.7</v>
      </c>
      <c r="AR55" s="329">
        <v>6.6</v>
      </c>
    </row>
    <row r="56" spans="1:44" ht="13" x14ac:dyDescent="0.2">
      <c r="A56" s="259"/>
      <c r="AK56" s="330"/>
      <c r="AL56" s="331" t="s">
        <v>525</v>
      </c>
      <c r="AM56" s="332">
        <v>2746118</v>
      </c>
      <c r="AN56" s="333">
        <v>94077</v>
      </c>
      <c r="AO56" s="334">
        <v>-20.5</v>
      </c>
      <c r="AP56" s="335">
        <v>54128</v>
      </c>
      <c r="AQ56" s="336">
        <v>-4.7</v>
      </c>
      <c r="AR56" s="337">
        <v>-15.8</v>
      </c>
    </row>
    <row r="57" spans="1:44" ht="13" x14ac:dyDescent="0.2">
      <c r="A57" s="259"/>
      <c r="AK57" s="315" t="s">
        <v>528</v>
      </c>
      <c r="AL57" s="316"/>
      <c r="AM57" s="324">
        <v>2459024</v>
      </c>
      <c r="AN57" s="325">
        <v>85185</v>
      </c>
      <c r="AO57" s="326">
        <v>-30.1</v>
      </c>
      <c r="AP57" s="327">
        <v>103663</v>
      </c>
      <c r="AQ57" s="328">
        <v>11.6</v>
      </c>
      <c r="AR57" s="329">
        <v>-41.7</v>
      </c>
    </row>
    <row r="58" spans="1:44" ht="13" x14ac:dyDescent="0.2">
      <c r="A58" s="259"/>
      <c r="AK58" s="330"/>
      <c r="AL58" s="331" t="s">
        <v>525</v>
      </c>
      <c r="AM58" s="332">
        <v>1129368</v>
      </c>
      <c r="AN58" s="333">
        <v>39123</v>
      </c>
      <c r="AO58" s="334">
        <v>-58.4</v>
      </c>
      <c r="AP58" s="335">
        <v>64346</v>
      </c>
      <c r="AQ58" s="336">
        <v>18.899999999999999</v>
      </c>
      <c r="AR58" s="337">
        <v>-77.3</v>
      </c>
    </row>
    <row r="59" spans="1:44" ht="13" x14ac:dyDescent="0.2">
      <c r="A59" s="259"/>
      <c r="AK59" s="315" t="s">
        <v>529</v>
      </c>
      <c r="AL59" s="316"/>
      <c r="AM59" s="324">
        <v>2307527</v>
      </c>
      <c r="AN59" s="325">
        <v>80957</v>
      </c>
      <c r="AO59" s="326">
        <v>-5</v>
      </c>
      <c r="AP59" s="327">
        <v>92012</v>
      </c>
      <c r="AQ59" s="328">
        <v>-11.2</v>
      </c>
      <c r="AR59" s="329">
        <v>6.2</v>
      </c>
    </row>
    <row r="60" spans="1:44" ht="13" x14ac:dyDescent="0.2">
      <c r="A60" s="259"/>
      <c r="AK60" s="330"/>
      <c r="AL60" s="331" t="s">
        <v>525</v>
      </c>
      <c r="AM60" s="332">
        <v>864446</v>
      </c>
      <c r="AN60" s="333">
        <v>30328</v>
      </c>
      <c r="AO60" s="334">
        <v>-22.5</v>
      </c>
      <c r="AP60" s="335">
        <v>61382</v>
      </c>
      <c r="AQ60" s="336">
        <v>-4.5999999999999996</v>
      </c>
      <c r="AR60" s="337">
        <v>-17.899999999999999</v>
      </c>
    </row>
    <row r="61" spans="1:44" ht="13" x14ac:dyDescent="0.2">
      <c r="A61" s="259"/>
      <c r="AK61" s="315" t="s">
        <v>530</v>
      </c>
      <c r="AL61" s="338"/>
      <c r="AM61" s="324">
        <v>3133725</v>
      </c>
      <c r="AN61" s="325">
        <v>106909</v>
      </c>
      <c r="AO61" s="326">
        <v>6.2</v>
      </c>
      <c r="AP61" s="327">
        <v>110020</v>
      </c>
      <c r="AQ61" s="339">
        <v>5.6</v>
      </c>
      <c r="AR61" s="329">
        <v>0.6</v>
      </c>
    </row>
    <row r="62" spans="1:44" ht="13" x14ac:dyDescent="0.2">
      <c r="A62" s="259"/>
      <c r="AK62" s="330"/>
      <c r="AL62" s="331" t="s">
        <v>525</v>
      </c>
      <c r="AM62" s="332">
        <v>1915051</v>
      </c>
      <c r="AN62" s="333">
        <v>65208</v>
      </c>
      <c r="AO62" s="334">
        <v>13.6</v>
      </c>
      <c r="AP62" s="335">
        <v>58724</v>
      </c>
      <c r="AQ62" s="336">
        <v>3.7</v>
      </c>
      <c r="AR62" s="337">
        <v>9.9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gTAy29UhRm5icik/71iN+9rS862bQE5KHeV4vvMwrWv7jtqHvKgPEV+yJI/zODfq5NgIefwK3n1TYMl0APyLKg==" saltValue="OZ7D8vP1WMPZLeZAyCr6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482</v>
      </c>
    </row>
    <row r="121" spans="125:125" ht="13.5" hidden="1" customHeight="1" x14ac:dyDescent="0.2">
      <c r="DU121" s="253"/>
    </row>
  </sheetData>
  <sheetProtection algorithmName="SHA-512" hashValue="Cod7JUFaiYj8XELVBnux9Oa+poosnjWkYUOvm9+THZ/INQY3Nkb26z1t7XFVeeQj7bnopYrmUhvn7XfExNI7vA==" saltValue="xKJKHTsUHNd4Iv8Nmsbx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482</v>
      </c>
    </row>
  </sheetData>
  <sheetProtection algorithmName="SHA-512" hashValue="Le1iEt6iTVY6WcLlqspmwbHSODhSCkfosywtjFkO8NKzMbQGp/jx7tuXSzBB399ukPMsuPM/ABEMbwvpPCMFsQ==" saltValue="xA1bb7bBUs8A2ynIgJ4C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532</v>
      </c>
      <c r="G46" s="8" t="s">
        <v>533</v>
      </c>
      <c r="H46" s="8" t="s">
        <v>534</v>
      </c>
      <c r="I46" s="8" t="s">
        <v>535</v>
      </c>
      <c r="J46" s="9" t="s">
        <v>536</v>
      </c>
    </row>
    <row r="47" spans="2:10" ht="57.75" customHeight="1" x14ac:dyDescent="0.2">
      <c r="B47" s="10"/>
      <c r="C47" s="1126" t="s">
        <v>3</v>
      </c>
      <c r="D47" s="1126"/>
      <c r="E47" s="1127"/>
      <c r="F47" s="11">
        <v>10.19</v>
      </c>
      <c r="G47" s="12">
        <v>8.61</v>
      </c>
      <c r="H47" s="12">
        <v>9.7100000000000009</v>
      </c>
      <c r="I47" s="12">
        <v>10.119999999999999</v>
      </c>
      <c r="J47" s="13">
        <v>8.94</v>
      </c>
    </row>
    <row r="48" spans="2:10" ht="57.75" customHeight="1" x14ac:dyDescent="0.2">
      <c r="B48" s="14"/>
      <c r="C48" s="1128" t="s">
        <v>4</v>
      </c>
      <c r="D48" s="1128"/>
      <c r="E48" s="1129"/>
      <c r="F48" s="15">
        <v>7.24</v>
      </c>
      <c r="G48" s="16">
        <v>8.06</v>
      </c>
      <c r="H48" s="16">
        <v>7.71</v>
      </c>
      <c r="I48" s="16">
        <v>8.0399999999999991</v>
      </c>
      <c r="J48" s="17">
        <v>7.19</v>
      </c>
    </row>
    <row r="49" spans="2:10" ht="57.75" customHeight="1" thickBot="1" x14ac:dyDescent="0.25">
      <c r="B49" s="18"/>
      <c r="C49" s="1130" t="s">
        <v>5</v>
      </c>
      <c r="D49" s="1130"/>
      <c r="E49" s="1131"/>
      <c r="F49" s="19" t="s">
        <v>537</v>
      </c>
      <c r="G49" s="20" t="s">
        <v>538</v>
      </c>
      <c r="H49" s="20">
        <v>1.51</v>
      </c>
      <c r="I49" s="20">
        <v>0.28000000000000003</v>
      </c>
      <c r="J49" s="21" t="s">
        <v>539</v>
      </c>
    </row>
    <row r="50" spans="2:10" ht="13" x14ac:dyDescent="0.2"/>
  </sheetData>
  <sheetProtection algorithmName="SHA-512" hashValue="Rekv58O9S4yGxH/9WCnRvI+D34hTpJqCPzsJj/hiWdsaD/QEmlG2xcBBGUq2cYZDabJtJtLfuf21RBE2vdBasw==" saltValue="3twN6mrYUQKmccppCFPu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36" t="s">
        <v>540</v>
      </c>
      <c r="D34" s="1136"/>
      <c r="E34" s="1137"/>
      <c r="F34" s="32">
        <v>7.98</v>
      </c>
      <c r="G34" s="33">
        <v>8.32</v>
      </c>
      <c r="H34" s="33">
        <v>7.64</v>
      </c>
      <c r="I34" s="33">
        <v>7.62</v>
      </c>
      <c r="J34" s="34">
        <v>8.0399999999999991</v>
      </c>
      <c r="K34" s="22"/>
      <c r="L34" s="22"/>
      <c r="M34" s="22"/>
      <c r="N34" s="22"/>
      <c r="O34" s="22"/>
      <c r="P34" s="22"/>
    </row>
    <row r="35" spans="1:16" ht="39" customHeight="1" x14ac:dyDescent="0.2">
      <c r="A35" s="22"/>
      <c r="B35" s="35"/>
      <c r="C35" s="1132" t="s">
        <v>541</v>
      </c>
      <c r="D35" s="1132"/>
      <c r="E35" s="1133"/>
      <c r="F35" s="36">
        <v>7.08</v>
      </c>
      <c r="G35" s="37">
        <v>7.99</v>
      </c>
      <c r="H35" s="37">
        <v>7.61</v>
      </c>
      <c r="I35" s="37">
        <v>7.75</v>
      </c>
      <c r="J35" s="38">
        <v>7.1</v>
      </c>
      <c r="K35" s="22"/>
      <c r="L35" s="22"/>
      <c r="M35" s="22"/>
      <c r="N35" s="22"/>
      <c r="O35" s="22"/>
      <c r="P35" s="22"/>
    </row>
    <row r="36" spans="1:16" ht="39" customHeight="1" x14ac:dyDescent="0.2">
      <c r="A36" s="22"/>
      <c r="B36" s="35"/>
      <c r="C36" s="1132" t="s">
        <v>542</v>
      </c>
      <c r="D36" s="1132"/>
      <c r="E36" s="1133"/>
      <c r="F36" s="36">
        <v>0.95</v>
      </c>
      <c r="G36" s="37">
        <v>0.82</v>
      </c>
      <c r="H36" s="37">
        <v>1.65</v>
      </c>
      <c r="I36" s="37">
        <v>2.17</v>
      </c>
      <c r="J36" s="38">
        <v>2.42</v>
      </c>
      <c r="K36" s="22"/>
      <c r="L36" s="22"/>
      <c r="M36" s="22"/>
      <c r="N36" s="22"/>
      <c r="O36" s="22"/>
      <c r="P36" s="22"/>
    </row>
    <row r="37" spans="1:16" ht="39" customHeight="1" x14ac:dyDescent="0.2">
      <c r="A37" s="22"/>
      <c r="B37" s="35"/>
      <c r="C37" s="1132" t="s">
        <v>543</v>
      </c>
      <c r="D37" s="1132"/>
      <c r="E37" s="1133"/>
      <c r="F37" s="36">
        <v>0.46</v>
      </c>
      <c r="G37" s="37">
        <v>0.76</v>
      </c>
      <c r="H37" s="37">
        <v>0.89</v>
      </c>
      <c r="I37" s="37">
        <v>1.1200000000000001</v>
      </c>
      <c r="J37" s="38">
        <v>1.39</v>
      </c>
      <c r="K37" s="22"/>
      <c r="L37" s="22"/>
      <c r="M37" s="22"/>
      <c r="N37" s="22"/>
      <c r="O37" s="22"/>
      <c r="P37" s="22"/>
    </row>
    <row r="38" spans="1:16" ht="39" customHeight="1" x14ac:dyDescent="0.2">
      <c r="A38" s="22"/>
      <c r="B38" s="35"/>
      <c r="C38" s="1132" t="s">
        <v>544</v>
      </c>
      <c r="D38" s="1132"/>
      <c r="E38" s="1133"/>
      <c r="F38" s="36">
        <v>0.61</v>
      </c>
      <c r="G38" s="37">
        <v>0.68</v>
      </c>
      <c r="H38" s="37">
        <v>1.36</v>
      </c>
      <c r="I38" s="37">
        <v>1.27</v>
      </c>
      <c r="J38" s="38">
        <v>1.32</v>
      </c>
      <c r="K38" s="22"/>
      <c r="L38" s="22"/>
      <c r="M38" s="22"/>
      <c r="N38" s="22"/>
      <c r="O38" s="22"/>
      <c r="P38" s="22"/>
    </row>
    <row r="39" spans="1:16" ht="39" customHeight="1" x14ac:dyDescent="0.2">
      <c r="A39" s="22"/>
      <c r="B39" s="35"/>
      <c r="C39" s="1132" t="s">
        <v>545</v>
      </c>
      <c r="D39" s="1132"/>
      <c r="E39" s="1133"/>
      <c r="F39" s="36">
        <v>0.1</v>
      </c>
      <c r="G39" s="37">
        <v>0.15</v>
      </c>
      <c r="H39" s="37">
        <v>0.2</v>
      </c>
      <c r="I39" s="37">
        <v>0.28000000000000003</v>
      </c>
      <c r="J39" s="38">
        <v>0.34</v>
      </c>
      <c r="K39" s="22"/>
      <c r="L39" s="22"/>
      <c r="M39" s="22"/>
      <c r="N39" s="22"/>
      <c r="O39" s="22"/>
      <c r="P39" s="22"/>
    </row>
    <row r="40" spans="1:16" ht="39" customHeight="1" x14ac:dyDescent="0.2">
      <c r="A40" s="22"/>
      <c r="B40" s="35"/>
      <c r="C40" s="1132" t="s">
        <v>546</v>
      </c>
      <c r="D40" s="1132"/>
      <c r="E40" s="1133"/>
      <c r="F40" s="36">
        <v>0.08</v>
      </c>
      <c r="G40" s="37">
        <v>0.12</v>
      </c>
      <c r="H40" s="37">
        <v>0.16</v>
      </c>
      <c r="I40" s="37">
        <v>0.21</v>
      </c>
      <c r="J40" s="38">
        <v>0.27</v>
      </c>
      <c r="K40" s="22"/>
      <c r="L40" s="22"/>
      <c r="M40" s="22"/>
      <c r="N40" s="22"/>
      <c r="O40" s="22"/>
      <c r="P40" s="22"/>
    </row>
    <row r="41" spans="1:16" ht="39" customHeight="1" x14ac:dyDescent="0.2">
      <c r="A41" s="22"/>
      <c r="B41" s="35"/>
      <c r="C41" s="1132" t="s">
        <v>547</v>
      </c>
      <c r="D41" s="1132"/>
      <c r="E41" s="1133"/>
      <c r="F41" s="36">
        <v>0.14000000000000001</v>
      </c>
      <c r="G41" s="37">
        <v>0.06</v>
      </c>
      <c r="H41" s="37">
        <v>0.08</v>
      </c>
      <c r="I41" s="37">
        <v>0.26</v>
      </c>
      <c r="J41" s="38">
        <v>7.0000000000000007E-2</v>
      </c>
      <c r="K41" s="22"/>
      <c r="L41" s="22"/>
      <c r="M41" s="22"/>
      <c r="N41" s="22"/>
      <c r="O41" s="22"/>
      <c r="P41" s="22"/>
    </row>
    <row r="42" spans="1:16" ht="39" customHeight="1" x14ac:dyDescent="0.2">
      <c r="A42" s="22"/>
      <c r="B42" s="39"/>
      <c r="C42" s="1132" t="s">
        <v>548</v>
      </c>
      <c r="D42" s="1132"/>
      <c r="E42" s="1133"/>
      <c r="F42" s="36" t="s">
        <v>494</v>
      </c>
      <c r="G42" s="37" t="s">
        <v>494</v>
      </c>
      <c r="H42" s="37" t="s">
        <v>494</v>
      </c>
      <c r="I42" s="37" t="s">
        <v>494</v>
      </c>
      <c r="J42" s="38" t="s">
        <v>494</v>
      </c>
      <c r="K42" s="22"/>
      <c r="L42" s="22"/>
      <c r="M42" s="22"/>
      <c r="N42" s="22"/>
      <c r="O42" s="22"/>
      <c r="P42" s="22"/>
    </row>
    <row r="43" spans="1:16" ht="39" customHeight="1" thickBot="1" x14ac:dyDescent="0.25">
      <c r="A43" s="22"/>
      <c r="B43" s="40"/>
      <c r="C43" s="1134" t="s">
        <v>549</v>
      </c>
      <c r="D43" s="1134"/>
      <c r="E43" s="1135"/>
      <c r="F43" s="41">
        <v>0.02</v>
      </c>
      <c r="G43" s="42">
        <v>0.02</v>
      </c>
      <c r="H43" s="42">
        <v>0.02</v>
      </c>
      <c r="I43" s="42">
        <v>0.05</v>
      </c>
      <c r="J43" s="43">
        <v>0.06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GoVFMuKMiY7pHFJmB4zO6DF8H5FqYEJKsg8DwsiZuhX1lKwkgJVtqXZffw1/PSNUg6+KNeQo4UbhOAz+tqRTA==" saltValue="szaOkzWv1nEEURA2ZKPT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904</v>
      </c>
      <c r="L45" s="58">
        <v>918</v>
      </c>
      <c r="M45" s="58">
        <v>942</v>
      </c>
      <c r="N45" s="58">
        <v>922</v>
      </c>
      <c r="O45" s="59">
        <v>939</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494</v>
      </c>
      <c r="L46" s="62" t="s">
        <v>494</v>
      </c>
      <c r="M46" s="62" t="s">
        <v>494</v>
      </c>
      <c r="N46" s="62" t="s">
        <v>494</v>
      </c>
      <c r="O46" s="63" t="s">
        <v>494</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494</v>
      </c>
      <c r="L47" s="62" t="s">
        <v>494</v>
      </c>
      <c r="M47" s="62" t="s">
        <v>494</v>
      </c>
      <c r="N47" s="62" t="s">
        <v>494</v>
      </c>
      <c r="O47" s="63" t="s">
        <v>494</v>
      </c>
      <c r="P47" s="46"/>
      <c r="Q47" s="46"/>
      <c r="R47" s="46"/>
      <c r="S47" s="46"/>
      <c r="T47" s="46"/>
      <c r="U47" s="46"/>
    </row>
    <row r="48" spans="1:21" ht="30.75" customHeight="1" x14ac:dyDescent="0.2">
      <c r="A48" s="46"/>
      <c r="B48" s="1163"/>
      <c r="C48" s="1164"/>
      <c r="D48" s="60"/>
      <c r="E48" s="1140" t="s">
        <v>13</v>
      </c>
      <c r="F48" s="1140"/>
      <c r="G48" s="1140"/>
      <c r="H48" s="1140"/>
      <c r="I48" s="1140"/>
      <c r="J48" s="1141"/>
      <c r="K48" s="61">
        <v>304</v>
      </c>
      <c r="L48" s="62">
        <v>281</v>
      </c>
      <c r="M48" s="62">
        <v>251</v>
      </c>
      <c r="N48" s="62">
        <v>258</v>
      </c>
      <c r="O48" s="63">
        <v>239</v>
      </c>
      <c r="P48" s="46"/>
      <c r="Q48" s="46"/>
      <c r="R48" s="46"/>
      <c r="S48" s="46"/>
      <c r="T48" s="46"/>
      <c r="U48" s="46"/>
    </row>
    <row r="49" spans="1:21" ht="30.75" customHeight="1" x14ac:dyDescent="0.2">
      <c r="A49" s="46"/>
      <c r="B49" s="1163"/>
      <c r="C49" s="1164"/>
      <c r="D49" s="60"/>
      <c r="E49" s="1140" t="s">
        <v>14</v>
      </c>
      <c r="F49" s="1140"/>
      <c r="G49" s="1140"/>
      <c r="H49" s="1140"/>
      <c r="I49" s="1140"/>
      <c r="J49" s="1141"/>
      <c r="K49" s="61">
        <v>110</v>
      </c>
      <c r="L49" s="62">
        <v>17</v>
      </c>
      <c r="M49" s="62">
        <v>15</v>
      </c>
      <c r="N49" s="62">
        <v>15</v>
      </c>
      <c r="O49" s="63">
        <v>21</v>
      </c>
      <c r="P49" s="46"/>
      <c r="Q49" s="46"/>
      <c r="R49" s="46"/>
      <c r="S49" s="46"/>
      <c r="T49" s="46"/>
      <c r="U49" s="46"/>
    </row>
    <row r="50" spans="1:21" ht="30.75" customHeight="1" x14ac:dyDescent="0.2">
      <c r="A50" s="46"/>
      <c r="B50" s="1163"/>
      <c r="C50" s="1164"/>
      <c r="D50" s="60"/>
      <c r="E50" s="1140" t="s">
        <v>15</v>
      </c>
      <c r="F50" s="1140"/>
      <c r="G50" s="1140"/>
      <c r="H50" s="1140"/>
      <c r="I50" s="1140"/>
      <c r="J50" s="1141"/>
      <c r="K50" s="61">
        <v>1</v>
      </c>
      <c r="L50" s="62">
        <v>0</v>
      </c>
      <c r="M50" s="62" t="s">
        <v>494</v>
      </c>
      <c r="N50" s="62" t="s">
        <v>494</v>
      </c>
      <c r="O50" s="63" t="s">
        <v>494</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494</v>
      </c>
      <c r="L51" s="62" t="s">
        <v>494</v>
      </c>
      <c r="M51" s="62" t="s">
        <v>494</v>
      </c>
      <c r="N51" s="62" t="s">
        <v>494</v>
      </c>
      <c r="O51" s="63" t="s">
        <v>494</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1050</v>
      </c>
      <c r="L52" s="62">
        <v>1011</v>
      </c>
      <c r="M52" s="62">
        <v>988</v>
      </c>
      <c r="N52" s="62">
        <v>968</v>
      </c>
      <c r="O52" s="63">
        <v>936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269</v>
      </c>
      <c r="L53" s="67">
        <v>205</v>
      </c>
      <c r="M53" s="67">
        <v>220</v>
      </c>
      <c r="N53" s="67">
        <v>227</v>
      </c>
      <c r="O53" s="68">
        <v>263</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37EgPYpQXji09AHArTMWEyKuj6UAjOX/NrupAJXtgxrDyPWnv8obfzVOg1ggvvtnTMjl8hUQJs215UrQJx0xw==" saltValue="x1ac4XTkU8zmK/f6rNDD6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532</v>
      </c>
      <c r="J40" s="101" t="s">
        <v>533</v>
      </c>
      <c r="K40" s="101" t="s">
        <v>534</v>
      </c>
      <c r="L40" s="101" t="s">
        <v>535</v>
      </c>
      <c r="M40" s="102" t="s">
        <v>536</v>
      </c>
    </row>
    <row r="41" spans="2:13" ht="27.75" customHeight="1" x14ac:dyDescent="0.2">
      <c r="B41" s="1181" t="s">
        <v>30</v>
      </c>
      <c r="C41" s="1182"/>
      <c r="D41" s="103"/>
      <c r="E41" s="1183" t="s">
        <v>31</v>
      </c>
      <c r="F41" s="1183"/>
      <c r="G41" s="1183"/>
      <c r="H41" s="1184"/>
      <c r="I41" s="342">
        <v>9694</v>
      </c>
      <c r="J41" s="343">
        <v>11608</v>
      </c>
      <c r="K41" s="343">
        <v>12665</v>
      </c>
      <c r="L41" s="343">
        <v>12269</v>
      </c>
      <c r="M41" s="344">
        <v>11589</v>
      </c>
    </row>
    <row r="42" spans="2:13" ht="27.75" customHeight="1" x14ac:dyDescent="0.2">
      <c r="B42" s="1171"/>
      <c r="C42" s="1172"/>
      <c r="D42" s="104"/>
      <c r="E42" s="1175" t="s">
        <v>32</v>
      </c>
      <c r="F42" s="1175"/>
      <c r="G42" s="1175"/>
      <c r="H42" s="1176"/>
      <c r="I42" s="345">
        <v>0</v>
      </c>
      <c r="J42" s="346" t="s">
        <v>494</v>
      </c>
      <c r="K42" s="346" t="s">
        <v>494</v>
      </c>
      <c r="L42" s="346" t="s">
        <v>494</v>
      </c>
      <c r="M42" s="347" t="s">
        <v>494</v>
      </c>
    </row>
    <row r="43" spans="2:13" ht="27.75" customHeight="1" x14ac:dyDescent="0.2">
      <c r="B43" s="1171"/>
      <c r="C43" s="1172"/>
      <c r="D43" s="104"/>
      <c r="E43" s="1175" t="s">
        <v>33</v>
      </c>
      <c r="F43" s="1175"/>
      <c r="G43" s="1175"/>
      <c r="H43" s="1176"/>
      <c r="I43" s="345">
        <v>3809</v>
      </c>
      <c r="J43" s="346">
        <v>3028</v>
      </c>
      <c r="K43" s="346">
        <v>2874</v>
      </c>
      <c r="L43" s="346">
        <v>2482</v>
      </c>
      <c r="M43" s="347">
        <v>2209</v>
      </c>
    </row>
    <row r="44" spans="2:13" ht="27.75" customHeight="1" x14ac:dyDescent="0.2">
      <c r="B44" s="1171"/>
      <c r="C44" s="1172"/>
      <c r="D44" s="104"/>
      <c r="E44" s="1175" t="s">
        <v>34</v>
      </c>
      <c r="F44" s="1175"/>
      <c r="G44" s="1175"/>
      <c r="H44" s="1176"/>
      <c r="I44" s="345">
        <v>101</v>
      </c>
      <c r="J44" s="346">
        <v>83</v>
      </c>
      <c r="K44" s="346">
        <v>70</v>
      </c>
      <c r="L44" s="346">
        <v>53</v>
      </c>
      <c r="M44" s="347">
        <v>63</v>
      </c>
    </row>
    <row r="45" spans="2:13" ht="27.75" customHeight="1" x14ac:dyDescent="0.2">
      <c r="B45" s="1171"/>
      <c r="C45" s="1172"/>
      <c r="D45" s="104"/>
      <c r="E45" s="1175" t="s">
        <v>35</v>
      </c>
      <c r="F45" s="1175"/>
      <c r="G45" s="1175"/>
      <c r="H45" s="1176"/>
      <c r="I45" s="345">
        <v>2883</v>
      </c>
      <c r="J45" s="346">
        <v>2898</v>
      </c>
      <c r="K45" s="346">
        <v>2962</v>
      </c>
      <c r="L45" s="346">
        <v>3001</v>
      </c>
      <c r="M45" s="347">
        <v>3103</v>
      </c>
    </row>
    <row r="46" spans="2:13" ht="27.75" customHeight="1" x14ac:dyDescent="0.2">
      <c r="B46" s="1171"/>
      <c r="C46" s="1172"/>
      <c r="D46" s="105"/>
      <c r="E46" s="1175" t="s">
        <v>36</v>
      </c>
      <c r="F46" s="1175"/>
      <c r="G46" s="1175"/>
      <c r="H46" s="1176"/>
      <c r="I46" s="345">
        <v>14</v>
      </c>
      <c r="J46" s="346" t="s">
        <v>494</v>
      </c>
      <c r="K46" s="346" t="s">
        <v>494</v>
      </c>
      <c r="L46" s="346" t="s">
        <v>494</v>
      </c>
      <c r="M46" s="347">
        <v>24</v>
      </c>
    </row>
    <row r="47" spans="2:13" ht="27.75" customHeight="1" x14ac:dyDescent="0.2">
      <c r="B47" s="1171"/>
      <c r="C47" s="1172"/>
      <c r="D47" s="106"/>
      <c r="E47" s="1185" t="s">
        <v>37</v>
      </c>
      <c r="F47" s="1186"/>
      <c r="G47" s="1186"/>
      <c r="H47" s="1187"/>
      <c r="I47" s="345" t="s">
        <v>494</v>
      </c>
      <c r="J47" s="346" t="s">
        <v>494</v>
      </c>
      <c r="K47" s="346" t="s">
        <v>494</v>
      </c>
      <c r="L47" s="346" t="s">
        <v>494</v>
      </c>
      <c r="M47" s="347" t="s">
        <v>494</v>
      </c>
    </row>
    <row r="48" spans="2:13" ht="27.75" customHeight="1" x14ac:dyDescent="0.2">
      <c r="B48" s="1171"/>
      <c r="C48" s="1172"/>
      <c r="D48" s="104"/>
      <c r="E48" s="1175" t="s">
        <v>38</v>
      </c>
      <c r="F48" s="1175"/>
      <c r="G48" s="1175"/>
      <c r="H48" s="1176"/>
      <c r="I48" s="345" t="s">
        <v>494</v>
      </c>
      <c r="J48" s="346" t="s">
        <v>494</v>
      </c>
      <c r="K48" s="346" t="s">
        <v>494</v>
      </c>
      <c r="L48" s="346" t="s">
        <v>494</v>
      </c>
      <c r="M48" s="347" t="s">
        <v>494</v>
      </c>
    </row>
    <row r="49" spans="2:13" ht="27.75" customHeight="1" x14ac:dyDescent="0.2">
      <c r="B49" s="1173"/>
      <c r="C49" s="1174"/>
      <c r="D49" s="104"/>
      <c r="E49" s="1175" t="s">
        <v>39</v>
      </c>
      <c r="F49" s="1175"/>
      <c r="G49" s="1175"/>
      <c r="H49" s="1176"/>
      <c r="I49" s="345" t="s">
        <v>494</v>
      </c>
      <c r="J49" s="346" t="s">
        <v>494</v>
      </c>
      <c r="K49" s="346" t="s">
        <v>494</v>
      </c>
      <c r="L49" s="346" t="s">
        <v>494</v>
      </c>
      <c r="M49" s="347" t="s">
        <v>494</v>
      </c>
    </row>
    <row r="50" spans="2:13" ht="27.75" customHeight="1" x14ac:dyDescent="0.2">
      <c r="B50" s="1169" t="s">
        <v>40</v>
      </c>
      <c r="C50" s="1170"/>
      <c r="D50" s="107"/>
      <c r="E50" s="1175" t="s">
        <v>41</v>
      </c>
      <c r="F50" s="1175"/>
      <c r="G50" s="1175"/>
      <c r="H50" s="1176"/>
      <c r="I50" s="345">
        <v>6820</v>
      </c>
      <c r="J50" s="346">
        <v>7245</v>
      </c>
      <c r="K50" s="346">
        <v>8796</v>
      </c>
      <c r="L50" s="346">
        <v>10072</v>
      </c>
      <c r="M50" s="347">
        <v>11344</v>
      </c>
    </row>
    <row r="51" spans="2:13" ht="27.75" customHeight="1" x14ac:dyDescent="0.2">
      <c r="B51" s="1171"/>
      <c r="C51" s="1172"/>
      <c r="D51" s="104"/>
      <c r="E51" s="1175" t="s">
        <v>42</v>
      </c>
      <c r="F51" s="1175"/>
      <c r="G51" s="1175"/>
      <c r="H51" s="1176"/>
      <c r="I51" s="345">
        <v>196</v>
      </c>
      <c r="J51" s="346">
        <v>151</v>
      </c>
      <c r="K51" s="346">
        <v>107</v>
      </c>
      <c r="L51" s="346">
        <v>68</v>
      </c>
      <c r="M51" s="347">
        <v>38</v>
      </c>
    </row>
    <row r="52" spans="2:13" ht="27.75" customHeight="1" x14ac:dyDescent="0.2">
      <c r="B52" s="1173"/>
      <c r="C52" s="1174"/>
      <c r="D52" s="104"/>
      <c r="E52" s="1175" t="s">
        <v>43</v>
      </c>
      <c r="F52" s="1175"/>
      <c r="G52" s="1175"/>
      <c r="H52" s="1176"/>
      <c r="I52" s="345">
        <v>9800</v>
      </c>
      <c r="J52" s="346">
        <v>10228</v>
      </c>
      <c r="K52" s="346">
        <v>10057</v>
      </c>
      <c r="L52" s="346">
        <v>9377</v>
      </c>
      <c r="M52" s="347">
        <v>8668</v>
      </c>
    </row>
    <row r="53" spans="2:13" ht="27.75" customHeight="1" thickBot="1" x14ac:dyDescent="0.25">
      <c r="B53" s="1177" t="s">
        <v>19</v>
      </c>
      <c r="C53" s="1178"/>
      <c r="D53" s="108"/>
      <c r="E53" s="1179" t="s">
        <v>44</v>
      </c>
      <c r="F53" s="1179"/>
      <c r="G53" s="1179"/>
      <c r="H53" s="1180"/>
      <c r="I53" s="348">
        <v>-314</v>
      </c>
      <c r="J53" s="349">
        <v>-7</v>
      </c>
      <c r="K53" s="349">
        <v>-390</v>
      </c>
      <c r="L53" s="349">
        <v>-1712</v>
      </c>
      <c r="M53" s="350">
        <v>-3062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KAIEn9wd5CABdK8M2uFpWbGyX6wD9LabooxFylz9qKnQV2fFr34qpZmW0CQRWpH6I46MPuLKovTtnbh5nqtomA==" saltValue="aYdPmE117DlqQJQ84Tke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534</v>
      </c>
      <c r="G54" s="117" t="s">
        <v>535</v>
      </c>
      <c r="H54" s="118" t="s">
        <v>536</v>
      </c>
    </row>
    <row r="55" spans="2:8" ht="52.5" customHeight="1" x14ac:dyDescent="0.2">
      <c r="B55" s="119"/>
      <c r="C55" s="1196" t="s">
        <v>46</v>
      </c>
      <c r="D55" s="1196"/>
      <c r="E55" s="1197"/>
      <c r="F55" s="120">
        <v>912</v>
      </c>
      <c r="G55" s="120">
        <v>927</v>
      </c>
      <c r="H55" s="121">
        <v>827</v>
      </c>
    </row>
    <row r="56" spans="2:8" ht="52.5" customHeight="1" x14ac:dyDescent="0.2">
      <c r="B56" s="122"/>
      <c r="C56" s="1198" t="s">
        <v>47</v>
      </c>
      <c r="D56" s="1198"/>
      <c r="E56" s="1199"/>
      <c r="F56" s="123">
        <v>1213</v>
      </c>
      <c r="G56" s="123">
        <v>1264</v>
      </c>
      <c r="H56" s="124">
        <v>1309</v>
      </c>
    </row>
    <row r="57" spans="2:8" ht="53.25" customHeight="1" x14ac:dyDescent="0.2">
      <c r="B57" s="122"/>
      <c r="C57" s="1200" t="s">
        <v>48</v>
      </c>
      <c r="D57" s="1200"/>
      <c r="E57" s="1201"/>
      <c r="F57" s="125">
        <v>6257</v>
      </c>
      <c r="G57" s="125">
        <v>7368</v>
      </c>
      <c r="H57" s="126">
        <v>8619</v>
      </c>
    </row>
    <row r="58" spans="2:8" ht="45.75" customHeight="1" x14ac:dyDescent="0.2">
      <c r="B58" s="127"/>
      <c r="C58" s="1188" t="s">
        <v>563</v>
      </c>
      <c r="D58" s="1189"/>
      <c r="E58" s="1190"/>
      <c r="F58" s="128">
        <v>2107</v>
      </c>
      <c r="G58" s="128">
        <v>2659</v>
      </c>
      <c r="H58" s="129">
        <v>3540</v>
      </c>
    </row>
    <row r="59" spans="2:8" ht="45.75" customHeight="1" x14ac:dyDescent="0.2">
      <c r="B59" s="127"/>
      <c r="C59" s="1188" t="s">
        <v>564</v>
      </c>
      <c r="D59" s="1189"/>
      <c r="E59" s="1190"/>
      <c r="F59" s="128">
        <v>1541</v>
      </c>
      <c r="G59" s="128">
        <v>1603</v>
      </c>
      <c r="H59" s="129">
        <v>1671</v>
      </c>
    </row>
    <row r="60" spans="2:8" ht="45.75" customHeight="1" x14ac:dyDescent="0.2">
      <c r="B60" s="127"/>
      <c r="C60" s="1188" t="s">
        <v>565</v>
      </c>
      <c r="D60" s="1189"/>
      <c r="E60" s="1190"/>
      <c r="F60" s="128">
        <v>974</v>
      </c>
      <c r="G60" s="128">
        <v>1021</v>
      </c>
      <c r="H60" s="129">
        <v>1438</v>
      </c>
    </row>
    <row r="61" spans="2:8" ht="45.75" customHeight="1" x14ac:dyDescent="0.2">
      <c r="B61" s="127"/>
      <c r="C61" s="1188" t="s">
        <v>566</v>
      </c>
      <c r="D61" s="1189"/>
      <c r="E61" s="1190"/>
      <c r="F61" s="128">
        <v>700</v>
      </c>
      <c r="G61" s="128">
        <v>800</v>
      </c>
      <c r="H61" s="129">
        <v>818</v>
      </c>
    </row>
    <row r="62" spans="2:8" ht="45.75" customHeight="1" thickBot="1" x14ac:dyDescent="0.25">
      <c r="B62" s="130"/>
      <c r="C62" s="1191" t="s">
        <v>567</v>
      </c>
      <c r="D62" s="1192"/>
      <c r="E62" s="1193"/>
      <c r="F62" s="131">
        <v>201</v>
      </c>
      <c r="G62" s="131">
        <v>256</v>
      </c>
      <c r="H62" s="132">
        <v>390</v>
      </c>
    </row>
    <row r="63" spans="2:8" ht="52.5" customHeight="1" thickBot="1" x14ac:dyDescent="0.25">
      <c r="B63" s="133"/>
      <c r="C63" s="1194" t="s">
        <v>49</v>
      </c>
      <c r="D63" s="1194"/>
      <c r="E63" s="1195"/>
      <c r="F63" s="134">
        <v>8382</v>
      </c>
      <c r="G63" s="134">
        <v>9559</v>
      </c>
      <c r="H63" s="135">
        <v>10755</v>
      </c>
    </row>
    <row r="64" spans="2:8" ht="13" x14ac:dyDescent="0.2"/>
  </sheetData>
  <sheetProtection algorithmName="SHA-512" hashValue="iBnmlJt9VkaTHveUX3FEW/YjC+1Qi3LpLeX9j7Iqoxp0txhxuerk1+8SvI1wryitXU311g7XxrDTxcabbutKnw==" saltValue="M6n7yQorXeQl0jjPA0Ww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531</v>
      </c>
      <c r="G2" s="149"/>
      <c r="H2" s="150"/>
    </row>
    <row r="3" spans="1:8" x14ac:dyDescent="0.2">
      <c r="A3" s="146" t="s">
        <v>524</v>
      </c>
      <c r="B3" s="151"/>
      <c r="C3" s="152"/>
      <c r="D3" s="153">
        <v>91944</v>
      </c>
      <c r="E3" s="154"/>
      <c r="F3" s="155">
        <v>132981</v>
      </c>
      <c r="G3" s="156"/>
      <c r="H3" s="157"/>
    </row>
    <row r="4" spans="1:8" x14ac:dyDescent="0.2">
      <c r="A4" s="158"/>
      <c r="B4" s="159"/>
      <c r="C4" s="160"/>
      <c r="D4" s="161">
        <v>44198</v>
      </c>
      <c r="E4" s="162"/>
      <c r="F4" s="163">
        <v>56973</v>
      </c>
      <c r="G4" s="164"/>
      <c r="H4" s="165"/>
    </row>
    <row r="5" spans="1:8" x14ac:dyDescent="0.2">
      <c r="A5" s="146" t="s">
        <v>526</v>
      </c>
      <c r="B5" s="151"/>
      <c r="C5" s="152"/>
      <c r="D5" s="153">
        <v>154506</v>
      </c>
      <c r="E5" s="154"/>
      <c r="F5" s="155">
        <v>128523</v>
      </c>
      <c r="G5" s="156"/>
      <c r="H5" s="157"/>
    </row>
    <row r="6" spans="1:8" x14ac:dyDescent="0.2">
      <c r="A6" s="158"/>
      <c r="B6" s="159"/>
      <c r="C6" s="160"/>
      <c r="D6" s="161">
        <v>118316</v>
      </c>
      <c r="E6" s="162"/>
      <c r="F6" s="163">
        <v>56792</v>
      </c>
      <c r="G6" s="164"/>
      <c r="H6" s="165"/>
    </row>
    <row r="7" spans="1:8" x14ac:dyDescent="0.2">
      <c r="A7" s="146" t="s">
        <v>527</v>
      </c>
      <c r="B7" s="151"/>
      <c r="C7" s="152"/>
      <c r="D7" s="153">
        <v>121951</v>
      </c>
      <c r="E7" s="154"/>
      <c r="F7" s="155">
        <v>92919</v>
      </c>
      <c r="G7" s="156"/>
      <c r="H7" s="157"/>
    </row>
    <row r="8" spans="1:8" x14ac:dyDescent="0.2">
      <c r="A8" s="158"/>
      <c r="B8" s="159"/>
      <c r="C8" s="160"/>
      <c r="D8" s="161">
        <v>94077</v>
      </c>
      <c r="E8" s="162"/>
      <c r="F8" s="163">
        <v>54128</v>
      </c>
      <c r="G8" s="164"/>
      <c r="H8" s="165"/>
    </row>
    <row r="9" spans="1:8" x14ac:dyDescent="0.2">
      <c r="A9" s="146" t="s">
        <v>528</v>
      </c>
      <c r="B9" s="151"/>
      <c r="C9" s="152"/>
      <c r="D9" s="153">
        <v>85185</v>
      </c>
      <c r="E9" s="154"/>
      <c r="F9" s="155">
        <v>103663</v>
      </c>
      <c r="G9" s="156"/>
      <c r="H9" s="157"/>
    </row>
    <row r="10" spans="1:8" x14ac:dyDescent="0.2">
      <c r="A10" s="158"/>
      <c r="B10" s="159"/>
      <c r="C10" s="160"/>
      <c r="D10" s="161">
        <v>39123</v>
      </c>
      <c r="E10" s="162"/>
      <c r="F10" s="163">
        <v>64346</v>
      </c>
      <c r="G10" s="164"/>
      <c r="H10" s="165"/>
    </row>
    <row r="11" spans="1:8" x14ac:dyDescent="0.2">
      <c r="A11" s="146" t="s">
        <v>529</v>
      </c>
      <c r="B11" s="151"/>
      <c r="C11" s="152"/>
      <c r="D11" s="153">
        <v>80957</v>
      </c>
      <c r="E11" s="154"/>
      <c r="F11" s="155">
        <v>92012</v>
      </c>
      <c r="G11" s="156"/>
      <c r="H11" s="157"/>
    </row>
    <row r="12" spans="1:8" x14ac:dyDescent="0.2">
      <c r="A12" s="158"/>
      <c r="B12" s="159"/>
      <c r="C12" s="166"/>
      <c r="D12" s="161">
        <v>30328</v>
      </c>
      <c r="E12" s="162"/>
      <c r="F12" s="163">
        <v>61382</v>
      </c>
      <c r="G12" s="164"/>
      <c r="H12" s="165"/>
    </row>
    <row r="13" spans="1:8" x14ac:dyDescent="0.2">
      <c r="A13" s="146"/>
      <c r="B13" s="151"/>
      <c r="C13" s="152"/>
      <c r="D13" s="153">
        <v>106909</v>
      </c>
      <c r="E13" s="154"/>
      <c r="F13" s="155">
        <v>110020</v>
      </c>
      <c r="G13" s="167"/>
      <c r="H13" s="157"/>
    </row>
    <row r="14" spans="1:8" x14ac:dyDescent="0.2">
      <c r="A14" s="158"/>
      <c r="B14" s="159"/>
      <c r="C14" s="160"/>
      <c r="D14" s="161">
        <v>65208</v>
      </c>
      <c r="E14" s="162"/>
      <c r="F14" s="163">
        <v>58724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7.24</v>
      </c>
      <c r="C19" s="168">
        <f>ROUND(VALUE(SUBSTITUTE(実質収支比率等に係る経年分析!G$48,"▲","-")),2)</f>
        <v>8.06</v>
      </c>
      <c r="D19" s="168">
        <f>ROUND(VALUE(SUBSTITUTE(実質収支比率等に係る経年分析!H$48,"▲","-")),2)</f>
        <v>7.71</v>
      </c>
      <c r="E19" s="168">
        <f>ROUND(VALUE(SUBSTITUTE(実質収支比率等に係る経年分析!I$48,"▲","-")),2)</f>
        <v>8.0399999999999991</v>
      </c>
      <c r="F19" s="168">
        <f>ROUND(VALUE(SUBSTITUTE(実質収支比率等に係る経年分析!J$48,"▲","-")),2)</f>
        <v>7.19</v>
      </c>
    </row>
    <row r="20" spans="1:11" x14ac:dyDescent="0.2">
      <c r="A20" s="168" t="s">
        <v>53</v>
      </c>
      <c r="B20" s="168">
        <f>ROUND(VALUE(SUBSTITUTE(実質収支比率等に係る経年分析!F$47,"▲","-")),2)</f>
        <v>10.19</v>
      </c>
      <c r="C20" s="168">
        <f>ROUND(VALUE(SUBSTITUTE(実質収支比率等に係る経年分析!G$47,"▲","-")),2)</f>
        <v>8.61</v>
      </c>
      <c r="D20" s="168">
        <f>ROUND(VALUE(SUBSTITUTE(実質収支比率等に係る経年分析!H$47,"▲","-")),2)</f>
        <v>9.7100000000000009</v>
      </c>
      <c r="E20" s="168">
        <f>ROUND(VALUE(SUBSTITUTE(実質収支比率等に係る経年分析!I$47,"▲","-")),2)</f>
        <v>10.119999999999999</v>
      </c>
      <c r="F20" s="168">
        <f>ROUND(VALUE(SUBSTITUTE(実質収支比率等に係る経年分析!J$47,"▲","-")),2)</f>
        <v>8.94</v>
      </c>
    </row>
    <row r="21" spans="1:11" x14ac:dyDescent="0.2">
      <c r="A21" s="168" t="s">
        <v>54</v>
      </c>
      <c r="B21" s="168">
        <f>IF(ISNUMBER(VALUE(SUBSTITUTE(実質収支比率等に係る経年分析!F$49,"▲","-"))),ROUND(VALUE(SUBSTITUTE(実質収支比率等に係る経年分析!F$49,"▲","-")),2),NA())</f>
        <v>-0.13</v>
      </c>
      <c r="C21" s="168">
        <f>IF(ISNUMBER(VALUE(SUBSTITUTE(実質収支比率等に係る経年分析!G$49,"▲","-"))),ROUND(VALUE(SUBSTITUTE(実質収支比率等に係る経年分析!G$49,"▲","-")),2),NA())</f>
        <v>-0.44</v>
      </c>
      <c r="D21" s="168">
        <f>IF(ISNUMBER(VALUE(SUBSTITUTE(実質収支比率等に係る経年分析!H$49,"▲","-"))),ROUND(VALUE(SUBSTITUTE(実質収支比率等に係る経年分析!H$49,"▲","-")),2),NA())</f>
        <v>1.51</v>
      </c>
      <c r="E21" s="168">
        <f>IF(ISNUMBER(VALUE(SUBSTITUTE(実質収支比率等に係る経年分析!I$49,"▲","-"))),ROUND(VALUE(SUBSTITUTE(実質収支比率等に係る経年分析!I$49,"▲","-")),2),NA())</f>
        <v>0.28000000000000003</v>
      </c>
      <c r="F21" s="168">
        <f>IF(ISNUMBER(VALUE(SUBSTITUTE(実質収支比率等に係る経年分析!J$49,"▲","-"))),ROUND(VALUE(SUBSTITUTE(実質収支比率等に係る経年分析!J$49,"▲","-")),2),NA())</f>
        <v>-1.84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0.06</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市営住宅事業特別会計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0.14000000000000001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7.0000000000000007E-2</v>
      </c>
    </row>
    <row r="30" spans="1:11" x14ac:dyDescent="0.2">
      <c r="A30" s="169" t="str">
        <f>IF(連結実質赤字比率に係る赤字・黒字の構成分析!C$40="",NA(),連結実質赤字比率に係る赤字・黒字の構成分析!C$40)</f>
        <v>農業集落排水事業会計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0.27</v>
      </c>
    </row>
    <row r="31" spans="1:11" x14ac:dyDescent="0.2">
      <c r="A31" s="169" t="str">
        <f>IF(連結実質赤字比率に係る赤字・黒字の構成分析!C$39="",NA(),連結実質赤字比率に係る赤字・黒字の構成分析!C$39)</f>
        <v>簡易水道事業会計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0.28000000000000003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0.34</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1.36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1.32</v>
      </c>
    </row>
    <row r="33" spans="1:16" x14ac:dyDescent="0.2">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1.1200000000000001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1.39</v>
      </c>
    </row>
    <row r="34" spans="1:16" x14ac:dyDescent="0.2">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0.95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7.08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7.61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7.75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7.1</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7.98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8.32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7.64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8.0399999999999991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1050</v>
      </c>
      <c r="E42" s="170"/>
      <c r="F42" s="170"/>
      <c r="G42" s="170">
        <f>'実質公債費比率（分子）の構造'!L$52</f>
        <v>1011</v>
      </c>
      <c r="H42" s="170"/>
      <c r="I42" s="170"/>
      <c r="J42" s="170">
        <f>'実質公債費比率（分子）の構造'!M$52</f>
        <v>988</v>
      </c>
      <c r="K42" s="170"/>
      <c r="L42" s="170"/>
      <c r="M42" s="170">
        <f>'実質公債費比率（分子）の構造'!N$52</f>
        <v>968</v>
      </c>
      <c r="N42" s="170"/>
      <c r="O42" s="170"/>
      <c r="P42" s="170">
        <f>'実質公債費比率（分子）の構造'!O$52</f>
        <v>936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v>
      </c>
      <c r="C44" s="170"/>
      <c r="D44" s="170"/>
      <c r="E44" s="170">
        <f>'実質公債費比率（分子）の構造'!L$50</f>
        <v>0</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110</v>
      </c>
      <c r="C45" s="170"/>
      <c r="D45" s="170"/>
      <c r="E45" s="170">
        <f>'実質公債費比率（分子）の構造'!L$49</f>
        <v>17</v>
      </c>
      <c r="F45" s="170"/>
      <c r="G45" s="170"/>
      <c r="H45" s="170">
        <f>'実質公債費比率（分子）の構造'!M$49</f>
        <v>15</v>
      </c>
      <c r="I45" s="170"/>
      <c r="J45" s="170"/>
      <c r="K45" s="170">
        <f>'実質公債費比率（分子）の構造'!N$49</f>
        <v>15</v>
      </c>
      <c r="L45" s="170"/>
      <c r="M45" s="170"/>
      <c r="N45" s="170">
        <f>'実質公債費比率（分子）の構造'!O$49</f>
        <v>21</v>
      </c>
      <c r="O45" s="170"/>
      <c r="P45" s="170"/>
    </row>
    <row r="46" spans="1:16" x14ac:dyDescent="0.2">
      <c r="A46" s="170" t="s">
        <v>64</v>
      </c>
      <c r="B46" s="170">
        <f>'実質公債費比率（分子）の構造'!K$48</f>
        <v>304</v>
      </c>
      <c r="C46" s="170"/>
      <c r="D46" s="170"/>
      <c r="E46" s="170">
        <f>'実質公債費比率（分子）の構造'!L$48</f>
        <v>281</v>
      </c>
      <c r="F46" s="170"/>
      <c r="G46" s="170"/>
      <c r="H46" s="170">
        <f>'実質公債費比率（分子）の構造'!M$48</f>
        <v>251</v>
      </c>
      <c r="I46" s="170"/>
      <c r="J46" s="170"/>
      <c r="K46" s="170">
        <f>'実質公債費比率（分子）の構造'!N$48</f>
        <v>258</v>
      </c>
      <c r="L46" s="170"/>
      <c r="M46" s="170"/>
      <c r="N46" s="170">
        <f>'実質公債費比率（分子）の構造'!O$48</f>
        <v>239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904</v>
      </c>
      <c r="C49" s="170"/>
      <c r="D49" s="170"/>
      <c r="E49" s="170">
        <f>'実質公債費比率（分子）の構造'!L$45</f>
        <v>918</v>
      </c>
      <c r="F49" s="170"/>
      <c r="G49" s="170"/>
      <c r="H49" s="170">
        <f>'実質公債費比率（分子）の構造'!M$45</f>
        <v>942</v>
      </c>
      <c r="I49" s="170"/>
      <c r="J49" s="170"/>
      <c r="K49" s="170">
        <f>'実質公債費比率（分子）の構造'!N$45</f>
        <v>922</v>
      </c>
      <c r="L49" s="170"/>
      <c r="M49" s="170"/>
      <c r="N49" s="170">
        <f>'実質公債費比率（分子）の構造'!O$45</f>
        <v>939</v>
      </c>
      <c r="O49" s="170"/>
      <c r="P49" s="170"/>
    </row>
    <row r="50" spans="1:16" x14ac:dyDescent="0.2">
      <c r="A50" s="170" t="s">
        <v>67</v>
      </c>
      <c r="B50" s="170" t="e">
        <f>NA()</f>
        <v>#N/A</v>
      </c>
      <c r="C50" s="170">
        <f>IF(ISNUMBER('実質公債費比率（分子）の構造'!K$53),'実質公債費比率（分子）の構造'!K$53,NA())</f>
        <v>269</v>
      </c>
      <c r="D50" s="170" t="e">
        <f>NA()</f>
        <v>#N/A</v>
      </c>
      <c r="E50" s="170" t="e">
        <f>NA()</f>
        <v>#N/A</v>
      </c>
      <c r="F50" s="170">
        <f>IF(ISNUMBER('実質公債費比率（分子）の構造'!L$53),'実質公債費比率（分子）の構造'!L$53,NA())</f>
        <v>205</v>
      </c>
      <c r="G50" s="170" t="e">
        <f>NA()</f>
        <v>#N/A</v>
      </c>
      <c r="H50" s="170" t="e">
        <f>NA()</f>
        <v>#N/A</v>
      </c>
      <c r="I50" s="170">
        <f>IF(ISNUMBER('実質公債費比率（分子）の構造'!M$53),'実質公債費比率（分子）の構造'!M$53,NA())</f>
        <v>220</v>
      </c>
      <c r="J50" s="170" t="e">
        <f>NA()</f>
        <v>#N/A</v>
      </c>
      <c r="K50" s="170" t="e">
        <f>NA()</f>
        <v>#N/A</v>
      </c>
      <c r="L50" s="170">
        <f>IF(ISNUMBER('実質公債費比率（分子）の構造'!N$53),'実質公債費比率（分子）の構造'!N$53,NA())</f>
        <v>227</v>
      </c>
      <c r="M50" s="170" t="e">
        <f>NA()</f>
        <v>#N/A</v>
      </c>
      <c r="N50" s="170" t="e">
        <f>NA()</f>
        <v>#N/A</v>
      </c>
      <c r="O50" s="170">
        <f>IF(ISNUMBER('実質公債費比率（分子）の構造'!O$53),'実質公債費比率（分子）の構造'!O$53,NA())</f>
        <v>263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9800</v>
      </c>
      <c r="E56" s="169"/>
      <c r="F56" s="169"/>
      <c r="G56" s="169">
        <f>'将来負担比率（分子）の構造'!J$52</f>
        <v>10228</v>
      </c>
      <c r="H56" s="169"/>
      <c r="I56" s="169"/>
      <c r="J56" s="169">
        <f>'将来負担比率（分子）の構造'!K$52</f>
        <v>10057</v>
      </c>
      <c r="K56" s="169"/>
      <c r="L56" s="169"/>
      <c r="M56" s="169">
        <f>'将来負担比率（分子）の構造'!L$52</f>
        <v>9377</v>
      </c>
      <c r="N56" s="169"/>
      <c r="O56" s="169"/>
      <c r="P56" s="169">
        <f>'将来負担比率（分子）の構造'!M$52</f>
        <v>8668</v>
      </c>
    </row>
    <row r="57" spans="1:16" x14ac:dyDescent="0.2">
      <c r="A57" s="169" t="s">
        <v>42</v>
      </c>
      <c r="B57" s="169"/>
      <c r="C57" s="169"/>
      <c r="D57" s="169">
        <f>'将来負担比率（分子）の構造'!I$51</f>
        <v>196</v>
      </c>
      <c r="E57" s="169"/>
      <c r="F57" s="169"/>
      <c r="G57" s="169">
        <f>'将来負担比率（分子）の構造'!J$51</f>
        <v>151</v>
      </c>
      <c r="H57" s="169"/>
      <c r="I57" s="169"/>
      <c r="J57" s="169">
        <f>'将来負担比率（分子）の構造'!K$51</f>
        <v>107</v>
      </c>
      <c r="K57" s="169"/>
      <c r="L57" s="169"/>
      <c r="M57" s="169">
        <f>'将来負担比率（分子）の構造'!L$51</f>
        <v>68</v>
      </c>
      <c r="N57" s="169"/>
      <c r="O57" s="169"/>
      <c r="P57" s="169">
        <f>'将来負担比率（分子）の構造'!M$51</f>
        <v>38</v>
      </c>
    </row>
    <row r="58" spans="1:16" x14ac:dyDescent="0.2">
      <c r="A58" s="169" t="s">
        <v>41</v>
      </c>
      <c r="B58" s="169"/>
      <c r="C58" s="169"/>
      <c r="D58" s="169">
        <f>'将来負担比率（分子）の構造'!I$50</f>
        <v>6820</v>
      </c>
      <c r="E58" s="169"/>
      <c r="F58" s="169"/>
      <c r="G58" s="169">
        <f>'将来負担比率（分子）の構造'!J$50</f>
        <v>7245</v>
      </c>
      <c r="H58" s="169"/>
      <c r="I58" s="169"/>
      <c r="J58" s="169">
        <f>'将来負担比率（分子）の構造'!K$50</f>
        <v>8796</v>
      </c>
      <c r="K58" s="169"/>
      <c r="L58" s="169"/>
      <c r="M58" s="169">
        <f>'将来負担比率（分子）の構造'!L$50</f>
        <v>10072</v>
      </c>
      <c r="N58" s="169"/>
      <c r="O58" s="169"/>
      <c r="P58" s="169">
        <f>'将来負担比率（分子）の構造'!M$50</f>
        <v>11344</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14</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f>'将来負担比率（分子）の構造'!M$46</f>
        <v>24</v>
      </c>
      <c r="O61" s="169"/>
      <c r="P61" s="169"/>
    </row>
    <row r="62" spans="1:16" x14ac:dyDescent="0.2">
      <c r="A62" s="169" t="s">
        <v>35</v>
      </c>
      <c r="B62" s="169">
        <f>'将来負担比率（分子）の構造'!I$45</f>
        <v>2883</v>
      </c>
      <c r="C62" s="169"/>
      <c r="D62" s="169"/>
      <c r="E62" s="169">
        <f>'将来負担比率（分子）の構造'!J$45</f>
        <v>2898</v>
      </c>
      <c r="F62" s="169"/>
      <c r="G62" s="169"/>
      <c r="H62" s="169">
        <f>'将来負担比率（分子）の構造'!K$45</f>
        <v>2962</v>
      </c>
      <c r="I62" s="169"/>
      <c r="J62" s="169"/>
      <c r="K62" s="169">
        <f>'将来負担比率（分子）の構造'!L$45</f>
        <v>3001</v>
      </c>
      <c r="L62" s="169"/>
      <c r="M62" s="169"/>
      <c r="N62" s="169">
        <f>'将来負担比率（分子）の構造'!M$45</f>
        <v>3103</v>
      </c>
      <c r="O62" s="169"/>
      <c r="P62" s="169"/>
    </row>
    <row r="63" spans="1:16" x14ac:dyDescent="0.2">
      <c r="A63" s="169" t="s">
        <v>34</v>
      </c>
      <c r="B63" s="169">
        <f>'将来負担比率（分子）の構造'!I$44</f>
        <v>101</v>
      </c>
      <c r="C63" s="169"/>
      <c r="D63" s="169"/>
      <c r="E63" s="169">
        <f>'将来負担比率（分子）の構造'!J$44</f>
        <v>83</v>
      </c>
      <c r="F63" s="169"/>
      <c r="G63" s="169"/>
      <c r="H63" s="169">
        <f>'将来負担比率（分子）の構造'!K$44</f>
        <v>70</v>
      </c>
      <c r="I63" s="169"/>
      <c r="J63" s="169"/>
      <c r="K63" s="169">
        <f>'将来負担比率（分子）の構造'!L$44</f>
        <v>53</v>
      </c>
      <c r="L63" s="169"/>
      <c r="M63" s="169"/>
      <c r="N63" s="169">
        <f>'将来負担比率（分子）の構造'!M$44</f>
        <v>63</v>
      </c>
      <c r="O63" s="169"/>
      <c r="P63" s="169"/>
    </row>
    <row r="64" spans="1:16" x14ac:dyDescent="0.2">
      <c r="A64" s="169" t="s">
        <v>33</v>
      </c>
      <c r="B64" s="169">
        <f>'将来負担比率（分子）の構造'!I$43</f>
        <v>3809</v>
      </c>
      <c r="C64" s="169"/>
      <c r="D64" s="169"/>
      <c r="E64" s="169">
        <f>'将来負担比率（分子）の構造'!J$43</f>
        <v>3028</v>
      </c>
      <c r="F64" s="169"/>
      <c r="G64" s="169"/>
      <c r="H64" s="169">
        <f>'将来負担比率（分子）の構造'!K$43</f>
        <v>2874</v>
      </c>
      <c r="I64" s="169"/>
      <c r="J64" s="169"/>
      <c r="K64" s="169">
        <f>'将来負担比率（分子）の構造'!L$43</f>
        <v>2482</v>
      </c>
      <c r="L64" s="169"/>
      <c r="M64" s="169"/>
      <c r="N64" s="169">
        <f>'将来負担比率（分子）の構造'!M$43</f>
        <v>2209</v>
      </c>
      <c r="O64" s="169"/>
      <c r="P64" s="169"/>
    </row>
    <row r="65" spans="1:16" x14ac:dyDescent="0.2">
      <c r="A65" s="169" t="s">
        <v>32</v>
      </c>
      <c r="B65" s="169">
        <f>'将来負担比率（分子）の構造'!I$42</f>
        <v>0</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9694</v>
      </c>
      <c r="C66" s="169"/>
      <c r="D66" s="169"/>
      <c r="E66" s="169">
        <f>'将来負担比率（分子）の構造'!J$41</f>
        <v>11608</v>
      </c>
      <c r="F66" s="169"/>
      <c r="G66" s="169"/>
      <c r="H66" s="169">
        <f>'将来負担比率（分子）の構造'!K$41</f>
        <v>12665</v>
      </c>
      <c r="I66" s="169"/>
      <c r="J66" s="169"/>
      <c r="K66" s="169">
        <f>'将来負担比率（分子）の構造'!L$41</f>
        <v>12269</v>
      </c>
      <c r="L66" s="169"/>
      <c r="M66" s="169"/>
      <c r="N66" s="169">
        <f>'将来負担比率（分子）の構造'!M$41</f>
        <v>11589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912</v>
      </c>
      <c r="C72" s="173">
        <f>基金残高に係る経年分析!G55</f>
        <v>927</v>
      </c>
      <c r="D72" s="173">
        <f>基金残高に係る経年分析!H55</f>
        <v>827</v>
      </c>
    </row>
    <row r="73" spans="1:16" x14ac:dyDescent="0.2">
      <c r="A73" s="172" t="s">
        <v>74</v>
      </c>
      <c r="B73" s="173">
        <f>基金残高に係る経年分析!F56</f>
        <v>1213</v>
      </c>
      <c r="C73" s="173">
        <f>基金残高に係る経年分析!G56</f>
        <v>1264</v>
      </c>
      <c r="D73" s="173">
        <f>基金残高に係る経年分析!H56</f>
        <v>1309</v>
      </c>
    </row>
    <row r="74" spans="1:16" x14ac:dyDescent="0.2">
      <c r="A74" s="172" t="s">
        <v>75</v>
      </c>
      <c r="B74" s="173">
        <f>基金残高に係る経年分析!F57</f>
        <v>6257</v>
      </c>
      <c r="C74" s="173">
        <f>基金残高に係る経年分析!G57</f>
        <v>7368</v>
      </c>
      <c r="D74" s="173">
        <f>基金残高に係る経年分析!H57</f>
        <v>8619</v>
      </c>
    </row>
  </sheetData>
  <sheetProtection algorithmName="SHA-512" hashValue="QKzLB+tb8UtLJnXtvgqT+uX9FR2O+WoUW/PWPWx8Eu62DNxRTbmgEaJ/hFoH4xLzOtRbPOlkTUpg71atbj/05g==" saltValue="lWz/BqMt5BMKhRItfZPk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杉田　秀太郎</cp:lastModifiedBy>
  <cp:lastPrinted>2025-03-06T05:50:17Z</cp:lastPrinted>
  <dcterms:created xsi:type="dcterms:W3CDTF">2025-02-19T05:27:29Z</dcterms:created>
  <dcterms:modified xsi:type="dcterms:W3CDTF">2025-03-20T23:42:16Z</dcterms:modified>
  <cp:category/>
</cp:coreProperties>
</file>